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6" ContentType="application/binary"/>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versl\Desktop\18 kvietimas\"/>
    </mc:Choice>
  </mc:AlternateContent>
  <xr:revisionPtr revIDLastSave="0" documentId="8_{49501289-3CD9-4AF5-9177-35522BCAAFB5}" xr6:coauthVersionLast="47" xr6:coauthVersionMax="47" xr10:uidLastSave="{00000000-0000-0000-0000-000000000000}"/>
  <bookViews>
    <workbookView xWindow="48" yWindow="636" windowWidth="22992" windowHeight="12324" activeTab="3" xr2:uid="{00000000-000D-0000-FFFF-FFFF00000000}"/>
  </bookViews>
  <sheets>
    <sheet name="1" sheetId="1" r:id="rId1"/>
    <sheet name="2" sheetId="2" r:id="rId2"/>
    <sheet name="3" sheetId="3" r:id="rId3"/>
    <sheet name="4" sheetId="4" r:id="rId4"/>
    <sheet name="5" sheetId="5" r:id="rId5"/>
    <sheet name="6" sheetId="6" r:id="rId6"/>
    <sheet name="7" sheetId="7" r:id="rId7"/>
    <sheet name="Konstantos"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sEYRd0l/iF9dCvkWMwLsbIxz+iw=="/>
    </ext>
  </extLst>
</workbook>
</file>

<file path=xl/calcChain.xml><?xml version="1.0" encoding="utf-8"?>
<calcChain xmlns="http://schemas.openxmlformats.org/spreadsheetml/2006/main">
  <c r="F93" i="5" l="1"/>
  <c r="F92" i="5"/>
  <c r="F89" i="5" s="1"/>
  <c r="F91" i="5"/>
  <c r="F90" i="5"/>
  <c r="F81" i="5"/>
  <c r="I80" i="5"/>
  <c r="H79" i="5"/>
  <c r="G79" i="5"/>
  <c r="F68" i="5"/>
  <c r="I67" i="5"/>
  <c r="H66" i="5"/>
  <c r="G66" i="5"/>
  <c r="F55" i="5"/>
  <c r="I54" i="5"/>
  <c r="H53" i="5"/>
  <c r="G53" i="5"/>
  <c r="F44" i="5"/>
  <c r="I43" i="5"/>
  <c r="I87" i="5" s="1"/>
  <c r="H42" i="5"/>
  <c r="H87" i="5" s="1"/>
  <c r="G42" i="5"/>
  <c r="G87" i="5" s="1"/>
  <c r="H95" i="6"/>
  <c r="G95" i="6"/>
  <c r="I95" i="6"/>
  <c r="D45" i="6"/>
  <c r="H9" i="5"/>
  <c r="F9" i="5"/>
  <c r="I68" i="4"/>
  <c r="D88" i="6"/>
  <c r="D47" i="4"/>
  <c r="E12" i="4"/>
  <c r="F12" i="4"/>
  <c r="E17" i="4"/>
  <c r="F17" i="4"/>
  <c r="E22" i="4"/>
  <c r="F22" i="4"/>
  <c r="E27" i="4"/>
  <c r="F27" i="4"/>
  <c r="E32" i="4"/>
  <c r="F32" i="4"/>
  <c r="E36" i="4"/>
  <c r="F36" i="4"/>
  <c r="E40" i="4"/>
  <c r="F40" i="4"/>
  <c r="E44" i="4"/>
  <c r="F44" i="4"/>
  <c r="E47" i="4"/>
  <c r="F47" i="4"/>
  <c r="E59" i="4"/>
  <c r="F59" i="4"/>
  <c r="E62" i="4"/>
  <c r="F62" i="4"/>
  <c r="E68" i="4"/>
  <c r="F68" i="4"/>
  <c r="E69" i="4"/>
  <c r="F69" i="4"/>
  <c r="F72" i="4"/>
  <c r="F75" i="4" s="1"/>
  <c r="F76" i="4"/>
  <c r="F79" i="4" s="1"/>
  <c r="F82" i="4"/>
  <c r="F85" i="4" s="1"/>
  <c r="F87" i="4"/>
  <c r="F90" i="4" s="1"/>
  <c r="F91" i="4"/>
  <c r="F94" i="4" s="1"/>
  <c r="F97" i="4"/>
  <c r="F100" i="4" s="1"/>
  <c r="F101" i="4"/>
  <c r="F104" i="4" s="1"/>
  <c r="F107" i="4"/>
  <c r="F110" i="4" s="1"/>
  <c r="F111" i="4"/>
  <c r="F114" i="4" s="1"/>
  <c r="F117" i="4"/>
  <c r="F120" i="4" s="1"/>
  <c r="F121" i="4"/>
  <c r="F124" i="4" s="1"/>
  <c r="E128" i="4"/>
  <c r="F128" i="4"/>
  <c r="E129" i="4"/>
  <c r="F129" i="4"/>
  <c r="E132" i="4"/>
  <c r="F132" i="4"/>
  <c r="E133" i="4"/>
  <c r="F133" i="4"/>
  <c r="E88" i="6"/>
  <c r="F88" i="6"/>
  <c r="G88" i="6"/>
  <c r="H88" i="6"/>
  <c r="I88" i="6"/>
  <c r="G50" i="6"/>
  <c r="H50" i="6" s="1"/>
  <c r="I50" i="6" s="1"/>
  <c r="D128" i="6"/>
  <c r="D16" i="5"/>
  <c r="G47" i="4"/>
  <c r="H47" i="4"/>
  <c r="I47" i="4"/>
  <c r="G69" i="4"/>
  <c r="H69" i="4"/>
  <c r="I69" i="4"/>
  <c r="D69" i="4"/>
  <c r="D62" i="4"/>
  <c r="G62" i="4"/>
  <c r="H62" i="4"/>
  <c r="I62" i="4"/>
  <c r="D111" i="6"/>
  <c r="D113" i="6"/>
  <c r="I88" i="5" l="1"/>
  <c r="E7" i="4"/>
  <c r="F7" i="4"/>
  <c r="F125" i="4"/>
  <c r="E58" i="4"/>
  <c r="E46" i="4" s="1"/>
  <c r="E28" i="4"/>
  <c r="F127" i="4"/>
  <c r="F58" i="4"/>
  <c r="F46" i="4" s="1"/>
  <c r="F28" i="4"/>
  <c r="E6" i="4"/>
  <c r="F131" i="4"/>
  <c r="F134" i="4"/>
  <c r="F80" i="4"/>
  <c r="F105" i="4"/>
  <c r="F115" i="4"/>
  <c r="F95" i="4"/>
  <c r="F130" i="4"/>
  <c r="F6" i="4" l="1"/>
  <c r="F135" i="4"/>
  <c r="F95" i="6"/>
  <c r="E95" i="6"/>
  <c r="G5" i="7" l="1"/>
  <c r="I134" i="6"/>
  <c r="H134" i="6"/>
  <c r="G134" i="6"/>
  <c r="F134" i="6"/>
  <c r="E134" i="6"/>
  <c r="D134" i="6"/>
  <c r="C134" i="6"/>
  <c r="I133" i="6"/>
  <c r="H133" i="6"/>
  <c r="G133" i="6"/>
  <c r="F133" i="6"/>
  <c r="E133" i="6"/>
  <c r="D133" i="6"/>
  <c r="C133" i="6"/>
  <c r="I131" i="6"/>
  <c r="H131" i="6"/>
  <c r="G131" i="6"/>
  <c r="F131" i="6"/>
  <c r="E131" i="6"/>
  <c r="D131" i="6"/>
  <c r="C131" i="6"/>
  <c r="I128" i="6"/>
  <c r="I127" i="6" s="1"/>
  <c r="H128" i="6"/>
  <c r="H127" i="6" s="1"/>
  <c r="G128" i="6"/>
  <c r="G127" i="6" s="1"/>
  <c r="F128" i="6"/>
  <c r="F127" i="6" s="1"/>
  <c r="E128" i="6"/>
  <c r="E127" i="6" s="1"/>
  <c r="D127" i="6"/>
  <c r="C128" i="6"/>
  <c r="C127" i="6" s="1"/>
  <c r="I121" i="6"/>
  <c r="H121" i="6"/>
  <c r="G121" i="6"/>
  <c r="F121" i="6"/>
  <c r="E121" i="6"/>
  <c r="D121" i="6"/>
  <c r="C121" i="6"/>
  <c r="I113" i="6"/>
  <c r="H113" i="6"/>
  <c r="D119" i="6"/>
  <c r="I108" i="6"/>
  <c r="H108" i="6"/>
  <c r="D108" i="6"/>
  <c r="I107" i="6"/>
  <c r="H107" i="6"/>
  <c r="D107" i="6"/>
  <c r="I106" i="6"/>
  <c r="H106" i="6"/>
  <c r="D106" i="6"/>
  <c r="I105" i="6"/>
  <c r="H105" i="6"/>
  <c r="D105" i="6"/>
  <c r="D104" i="6"/>
  <c r="I103" i="6"/>
  <c r="H103" i="6"/>
  <c r="D103" i="6"/>
  <c r="I102" i="6"/>
  <c r="H102" i="6"/>
  <c r="D102" i="6"/>
  <c r="I101" i="6"/>
  <c r="H101" i="6"/>
  <c r="D101" i="6"/>
  <c r="I99" i="6"/>
  <c r="H99" i="6"/>
  <c r="D99" i="6"/>
  <c r="I98" i="6"/>
  <c r="H98" i="6"/>
  <c r="D98" i="6"/>
  <c r="I97" i="6"/>
  <c r="H97" i="6"/>
  <c r="D97" i="6"/>
  <c r="I96" i="6"/>
  <c r="H96" i="6"/>
  <c r="D96" i="6"/>
  <c r="D95" i="6"/>
  <c r="I94" i="6"/>
  <c r="H94" i="6"/>
  <c r="D94" i="6"/>
  <c r="I80" i="6"/>
  <c r="H80" i="6"/>
  <c r="G80" i="6"/>
  <c r="F80" i="6"/>
  <c r="E80" i="6"/>
  <c r="D80" i="6"/>
  <c r="C80" i="6"/>
  <c r="I58" i="6"/>
  <c r="H58" i="6"/>
  <c r="G58" i="6"/>
  <c r="F58" i="6"/>
  <c r="F52" i="6" s="1"/>
  <c r="E58" i="6"/>
  <c r="D58" i="6"/>
  <c r="C58" i="6"/>
  <c r="I53" i="6"/>
  <c r="H53" i="6"/>
  <c r="G53" i="6"/>
  <c r="F53" i="6"/>
  <c r="E53" i="6"/>
  <c r="E52" i="6" s="1"/>
  <c r="D53" i="6"/>
  <c r="C53" i="6"/>
  <c r="C47" i="6"/>
  <c r="D49" i="6" s="1"/>
  <c r="D44" i="6"/>
  <c r="C44" i="6"/>
  <c r="I37" i="6"/>
  <c r="H37" i="6"/>
  <c r="G37" i="6"/>
  <c r="F37" i="6"/>
  <c r="E37" i="6"/>
  <c r="D37" i="6"/>
  <c r="C37" i="6"/>
  <c r="I32" i="6"/>
  <c r="H32" i="6"/>
  <c r="G32" i="6"/>
  <c r="F32" i="6"/>
  <c r="E32" i="6"/>
  <c r="D32" i="6"/>
  <c r="C32" i="6"/>
  <c r="I24" i="6"/>
  <c r="H24" i="6"/>
  <c r="G24" i="6"/>
  <c r="F24" i="6"/>
  <c r="E24" i="6"/>
  <c r="D24" i="6"/>
  <c r="C24" i="6"/>
  <c r="I19" i="6"/>
  <c r="H19" i="6"/>
  <c r="G19" i="6"/>
  <c r="F19" i="6"/>
  <c r="E19" i="6"/>
  <c r="D19" i="6"/>
  <c r="C19" i="6"/>
  <c r="F5" i="6"/>
  <c r="C32" i="5"/>
  <c r="D29" i="5" s="1"/>
  <c r="D32" i="5" s="1"/>
  <c r="F28" i="5"/>
  <c r="D17" i="5"/>
  <c r="E17" i="5" s="1"/>
  <c r="F17" i="5" s="1"/>
  <c r="G17" i="5" s="1"/>
  <c r="H17" i="5" s="1"/>
  <c r="I17" i="5" s="1"/>
  <c r="E16" i="5"/>
  <c r="F16" i="5" s="1"/>
  <c r="G16" i="5" s="1"/>
  <c r="H16" i="5" s="1"/>
  <c r="I16" i="5" s="1"/>
  <c r="C15" i="5"/>
  <c r="C22" i="5" s="1"/>
  <c r="D15" i="5" s="1"/>
  <c r="D22" i="5" s="1"/>
  <c r="F14" i="5"/>
  <c r="I133" i="4"/>
  <c r="H133" i="4"/>
  <c r="G133" i="4"/>
  <c r="D133" i="4"/>
  <c r="C133" i="4"/>
  <c r="I132" i="4"/>
  <c r="H132" i="4"/>
  <c r="G132" i="4"/>
  <c r="D132" i="4"/>
  <c r="C132" i="4"/>
  <c r="C66" i="4" s="1"/>
  <c r="C131" i="4"/>
  <c r="I129" i="4"/>
  <c r="H129" i="4"/>
  <c r="G129" i="4"/>
  <c r="D129" i="4"/>
  <c r="C129" i="4"/>
  <c r="I128" i="4"/>
  <c r="I111" i="6" s="1"/>
  <c r="H128" i="4"/>
  <c r="H111" i="6" s="1"/>
  <c r="G128" i="4"/>
  <c r="G111" i="6" s="1"/>
  <c r="F111" i="6"/>
  <c r="D128" i="4"/>
  <c r="C128" i="4"/>
  <c r="C111" i="6" s="1"/>
  <c r="C127" i="4"/>
  <c r="C124" i="4"/>
  <c r="D121" i="4" s="1"/>
  <c r="D124" i="4" s="1"/>
  <c r="C120" i="4"/>
  <c r="C114" i="4"/>
  <c r="D111" i="4" s="1"/>
  <c r="D114" i="4" s="1"/>
  <c r="C110" i="4"/>
  <c r="C104" i="4"/>
  <c r="C100" i="4"/>
  <c r="D97" i="4" s="1"/>
  <c r="D100" i="4" s="1"/>
  <c r="C94" i="4"/>
  <c r="C90" i="4"/>
  <c r="D87" i="4" s="1"/>
  <c r="D90" i="4" s="1"/>
  <c r="F12" i="6"/>
  <c r="C85" i="4"/>
  <c r="D82" i="4" s="1"/>
  <c r="D85" i="4" s="1"/>
  <c r="D11" i="6" s="1"/>
  <c r="C79" i="4"/>
  <c r="D76" i="4"/>
  <c r="D79" i="4" s="1"/>
  <c r="C75" i="4"/>
  <c r="D72" i="4" s="1"/>
  <c r="D75" i="4" s="1"/>
  <c r="H68" i="4"/>
  <c r="G68" i="4"/>
  <c r="D68" i="4"/>
  <c r="I59" i="4"/>
  <c r="I72" i="6" s="1"/>
  <c r="H59" i="4"/>
  <c r="H72" i="6" s="1"/>
  <c r="G59" i="4"/>
  <c r="G72" i="6" s="1"/>
  <c r="F72" i="6"/>
  <c r="E72" i="6"/>
  <c r="D59" i="4"/>
  <c r="C59" i="4"/>
  <c r="C72" i="6" s="1"/>
  <c r="C47" i="4"/>
  <c r="C69" i="6" s="1"/>
  <c r="I44" i="4"/>
  <c r="H44" i="4"/>
  <c r="G44" i="4"/>
  <c r="D44" i="4"/>
  <c r="C44" i="4"/>
  <c r="I40" i="4"/>
  <c r="H40" i="4"/>
  <c r="G40" i="4"/>
  <c r="D40" i="4"/>
  <c r="C40" i="4"/>
  <c r="I36" i="4"/>
  <c r="H36" i="4"/>
  <c r="G36" i="4"/>
  <c r="D36" i="4"/>
  <c r="C36" i="4"/>
  <c r="I32" i="4"/>
  <c r="H32" i="4"/>
  <c r="G32" i="4"/>
  <c r="D32" i="4"/>
  <c r="C32" i="4"/>
  <c r="I27" i="4"/>
  <c r="H27" i="4"/>
  <c r="G27" i="4"/>
  <c r="D27" i="4"/>
  <c r="C27" i="4"/>
  <c r="I22" i="4"/>
  <c r="H22" i="4"/>
  <c r="G22" i="4"/>
  <c r="D22" i="4"/>
  <c r="C22" i="4"/>
  <c r="I17" i="4"/>
  <c r="H17" i="4"/>
  <c r="G17" i="4"/>
  <c r="D17" i="4"/>
  <c r="C17" i="4"/>
  <c r="I12" i="4"/>
  <c r="H12" i="4"/>
  <c r="G12" i="4"/>
  <c r="D12" i="4"/>
  <c r="C12" i="4"/>
  <c r="D5" i="4"/>
  <c r="G5" i="4" s="1"/>
  <c r="C3" i="4"/>
  <c r="C130" i="6" l="1"/>
  <c r="F130" i="6"/>
  <c r="F126" i="6" s="1"/>
  <c r="F139" i="6" s="1"/>
  <c r="I52" i="6"/>
  <c r="E130" i="6"/>
  <c r="E126" i="6" s="1"/>
  <c r="E139" i="6" s="1"/>
  <c r="C105" i="4"/>
  <c r="C13" i="6" s="1"/>
  <c r="D101" i="4"/>
  <c r="D104" i="4" s="1"/>
  <c r="C69" i="4"/>
  <c r="C88" i="6" s="1"/>
  <c r="D80" i="4"/>
  <c r="C115" i="4"/>
  <c r="C14" i="6" s="1"/>
  <c r="D7" i="4"/>
  <c r="I130" i="6"/>
  <c r="I126" i="6" s="1"/>
  <c r="I139" i="6" s="1"/>
  <c r="C125" i="4"/>
  <c r="C15" i="6" s="1"/>
  <c r="E72" i="4"/>
  <c r="E75" i="4" s="1"/>
  <c r="E76" i="4"/>
  <c r="E79" i="4" s="1"/>
  <c r="G76" i="4" s="1"/>
  <c r="G79" i="4" s="1"/>
  <c r="H76" i="4" s="1"/>
  <c r="H79" i="4" s="1"/>
  <c r="I76" i="4" s="1"/>
  <c r="I79" i="4" s="1"/>
  <c r="E97" i="4"/>
  <c r="E100" i="4" s="1"/>
  <c r="E101" i="4"/>
  <c r="E104" i="4" s="1"/>
  <c r="E117" i="4"/>
  <c r="E120" i="4" s="1"/>
  <c r="E121" i="4"/>
  <c r="E124" i="4" s="1"/>
  <c r="G121" i="4" s="1"/>
  <c r="G124" i="4" s="1"/>
  <c r="H121" i="4" s="1"/>
  <c r="H124" i="4" s="1"/>
  <c r="I121" i="4" s="1"/>
  <c r="I124" i="4" s="1"/>
  <c r="E82" i="4"/>
  <c r="E87" i="4"/>
  <c r="E90" i="4" s="1"/>
  <c r="E107" i="4"/>
  <c r="E110" i="4" s="1"/>
  <c r="E111" i="4"/>
  <c r="E114" i="4" s="1"/>
  <c r="C80" i="4"/>
  <c r="C28" i="4"/>
  <c r="H7" i="4"/>
  <c r="D107" i="4"/>
  <c r="D110" i="4" s="1"/>
  <c r="D115" i="4" s="1"/>
  <c r="D14" i="6" s="1"/>
  <c r="G130" i="6"/>
  <c r="H130" i="6"/>
  <c r="H126" i="6" s="1"/>
  <c r="H139" i="6" s="1"/>
  <c r="D130" i="6"/>
  <c r="D126" i="6" s="1"/>
  <c r="D139" i="6" s="1"/>
  <c r="G28" i="4"/>
  <c r="D72" i="6"/>
  <c r="D58" i="4"/>
  <c r="D46" i="4" s="1"/>
  <c r="C43" i="6"/>
  <c r="F15" i="6"/>
  <c r="F13" i="6"/>
  <c r="F73" i="6"/>
  <c r="D105" i="4"/>
  <c r="D13" i="6" s="1"/>
  <c r="C126" i="6"/>
  <c r="C139" i="6" s="1"/>
  <c r="F68" i="6"/>
  <c r="I7" i="4"/>
  <c r="C134" i="4"/>
  <c r="F99" i="6"/>
  <c r="G126" i="6"/>
  <c r="G139" i="6" s="1"/>
  <c r="C7" i="4"/>
  <c r="G7" i="4"/>
  <c r="C95" i="4"/>
  <c r="C12" i="6" s="1"/>
  <c r="G97" i="6"/>
  <c r="I28" i="4"/>
  <c r="D28" i="4"/>
  <c r="H28" i="4"/>
  <c r="D91" i="4"/>
  <c r="D94" i="4" s="1"/>
  <c r="F5" i="7"/>
  <c r="E5" i="6"/>
  <c r="E28" i="5"/>
  <c r="G111" i="4"/>
  <c r="G114" i="4" s="1"/>
  <c r="H111" i="4" s="1"/>
  <c r="H114" i="4" s="1"/>
  <c r="I111" i="4" s="1"/>
  <c r="I114" i="4" s="1"/>
  <c r="G72" i="4"/>
  <c r="G75" i="4" s="1"/>
  <c r="E14" i="5"/>
  <c r="F11" i="6"/>
  <c r="C62" i="4"/>
  <c r="G58" i="4"/>
  <c r="D117" i="4"/>
  <c r="D120" i="4" s="1"/>
  <c r="D125" i="4" s="1"/>
  <c r="D15" i="6" s="1"/>
  <c r="H58" i="4"/>
  <c r="C11" i="6"/>
  <c r="F14" i="6"/>
  <c r="D3" i="7"/>
  <c r="C26" i="5"/>
  <c r="C3" i="6"/>
  <c r="C12" i="5"/>
  <c r="C119" i="6"/>
  <c r="E5" i="7"/>
  <c r="D28" i="5"/>
  <c r="D5" i="6"/>
  <c r="D14" i="5"/>
  <c r="C130" i="4"/>
  <c r="H119" i="6"/>
  <c r="I119" i="6"/>
  <c r="F15" i="5"/>
  <c r="F22" i="5" s="1"/>
  <c r="F29" i="5"/>
  <c r="F32" i="5" s="1"/>
  <c r="F113" i="6"/>
  <c r="F119" i="6" s="1"/>
  <c r="F97" i="6"/>
  <c r="F142" i="6"/>
  <c r="F106" i="6"/>
  <c r="F103" i="6"/>
  <c r="F98" i="6"/>
  <c r="F45" i="6"/>
  <c r="F44" i="6" s="1"/>
  <c r="F107" i="6"/>
  <c r="F104" i="6"/>
  <c r="F108" i="6"/>
  <c r="F101" i="6"/>
  <c r="F96" i="6"/>
  <c r="F105" i="6"/>
  <c r="F102" i="6"/>
  <c r="F100" i="6"/>
  <c r="F94" i="6"/>
  <c r="F49" i="6"/>
  <c r="I100" i="6"/>
  <c r="C52" i="6"/>
  <c r="C42" i="6" s="1"/>
  <c r="G52" i="6"/>
  <c r="D52" i="6"/>
  <c r="H52" i="6"/>
  <c r="D100" i="6"/>
  <c r="H100" i="6"/>
  <c r="D134" i="4" l="1"/>
  <c r="D6" i="4"/>
  <c r="D68" i="6" s="1"/>
  <c r="D95" i="4"/>
  <c r="D12" i="6" s="1"/>
  <c r="D10" i="6" s="1"/>
  <c r="D8" i="6" s="1"/>
  <c r="C135" i="4"/>
  <c r="G6" i="4"/>
  <c r="G68" i="6" s="1"/>
  <c r="E115" i="4"/>
  <c r="E14" i="6" s="1"/>
  <c r="E105" i="4"/>
  <c r="E13" i="6" s="1"/>
  <c r="E125" i="4"/>
  <c r="G113" i="6"/>
  <c r="G119" i="6" s="1"/>
  <c r="D131" i="4"/>
  <c r="H6" i="4"/>
  <c r="H68" i="6" s="1"/>
  <c r="E130" i="4"/>
  <c r="E91" i="4"/>
  <c r="E80" i="4"/>
  <c r="E85" i="4"/>
  <c r="E127" i="4"/>
  <c r="G101" i="6"/>
  <c r="E45" i="6"/>
  <c r="G45" i="6" s="1"/>
  <c r="H45" i="6" s="1"/>
  <c r="C10" i="6"/>
  <c r="C6" i="4"/>
  <c r="C71" i="6" s="1"/>
  <c r="E68" i="6"/>
  <c r="I6" i="4"/>
  <c r="I68" i="6" s="1"/>
  <c r="G96" i="6"/>
  <c r="G102" i="6"/>
  <c r="G94" i="6"/>
  <c r="G98" i="6"/>
  <c r="G108" i="6"/>
  <c r="G99" i="6"/>
  <c r="G103" i="6"/>
  <c r="G105" i="6"/>
  <c r="G106" i="6"/>
  <c r="G97" i="4"/>
  <c r="G100" i="4" s="1"/>
  <c r="G107" i="6"/>
  <c r="G100" i="6"/>
  <c r="I73" i="6"/>
  <c r="I58" i="4"/>
  <c r="E73" i="6"/>
  <c r="H73" i="6"/>
  <c r="D73" i="6"/>
  <c r="G73" i="6"/>
  <c r="F10" i="6"/>
  <c r="D130" i="4"/>
  <c r="H5" i="7"/>
  <c r="G28" i="5"/>
  <c r="G5" i="6"/>
  <c r="G104" i="6" s="1"/>
  <c r="G14" i="5"/>
  <c r="H5" i="4"/>
  <c r="G107" i="4"/>
  <c r="G110" i="4" s="1"/>
  <c r="C73" i="6"/>
  <c r="C58" i="4"/>
  <c r="C46" i="4" s="1"/>
  <c r="D127" i="4"/>
  <c r="H72" i="4"/>
  <c r="H75" i="4" s="1"/>
  <c r="G80" i="4"/>
  <c r="C8" i="6"/>
  <c r="E108" i="6"/>
  <c r="E107" i="6"/>
  <c r="E106" i="6"/>
  <c r="E105" i="6"/>
  <c r="E102" i="6"/>
  <c r="E100" i="6"/>
  <c r="E94" i="6"/>
  <c r="E104" i="6"/>
  <c r="E99" i="6"/>
  <c r="E113" i="6"/>
  <c r="E119" i="6" s="1"/>
  <c r="E101" i="6"/>
  <c r="E97" i="6"/>
  <c r="E103" i="6"/>
  <c r="E98" i="6"/>
  <c r="E29" i="5"/>
  <c r="E32" i="5" s="1"/>
  <c r="G29" i="5" s="1"/>
  <c r="G32" i="5" s="1"/>
  <c r="H29" i="5" s="1"/>
  <c r="H32" i="5" s="1"/>
  <c r="I29" i="5" s="1"/>
  <c r="I32" i="5" s="1"/>
  <c r="E15" i="5"/>
  <c r="E22" i="5" s="1"/>
  <c r="G15" i="5" s="1"/>
  <c r="G22" i="5" s="1"/>
  <c r="H15" i="5" s="1"/>
  <c r="H22" i="5" s="1"/>
  <c r="I15" i="5" s="1"/>
  <c r="I22" i="5" s="1"/>
  <c r="G87" i="4"/>
  <c r="G90" i="4" s="1"/>
  <c r="D135" i="4" l="1"/>
  <c r="E94" i="4"/>
  <c r="E131" i="4"/>
  <c r="C81" i="6"/>
  <c r="C83" i="6" s="1"/>
  <c r="C87" i="6" s="1"/>
  <c r="C109" i="6" s="1"/>
  <c r="G101" i="4"/>
  <c r="G104" i="4" s="1"/>
  <c r="H101" i="4" s="1"/>
  <c r="H104" i="4" s="1"/>
  <c r="I101" i="4" s="1"/>
  <c r="I104" i="4" s="1"/>
  <c r="H87" i="4"/>
  <c r="H90" i="4" s="1"/>
  <c r="E15" i="6"/>
  <c r="G117" i="4"/>
  <c r="G120" i="4" s="1"/>
  <c r="G115" i="4"/>
  <c r="G14" i="6" s="1"/>
  <c r="H107" i="4"/>
  <c r="H110" i="4" s="1"/>
  <c r="F8" i="6"/>
  <c r="H97" i="4"/>
  <c r="H100" i="4" s="1"/>
  <c r="G91" i="4"/>
  <c r="I5" i="7"/>
  <c r="H28" i="5"/>
  <c r="H5" i="6"/>
  <c r="H104" i="6" s="1"/>
  <c r="H14" i="5"/>
  <c r="I5" i="4"/>
  <c r="E11" i="6"/>
  <c r="G82" i="4"/>
  <c r="I72" i="4"/>
  <c r="I75" i="4" s="1"/>
  <c r="H80" i="4"/>
  <c r="E44" i="6"/>
  <c r="D8" i="7" l="1"/>
  <c r="E134" i="4"/>
  <c r="E95" i="4"/>
  <c r="G105" i="4"/>
  <c r="G13" i="6" s="1"/>
  <c r="I80" i="4"/>
  <c r="I107" i="4"/>
  <c r="I110" i="4" s="1"/>
  <c r="H115" i="4"/>
  <c r="H14" i="6" s="1"/>
  <c r="G127" i="4"/>
  <c r="G85" i="4"/>
  <c r="I87" i="4"/>
  <c r="I90" i="4" s="1"/>
  <c r="G44" i="6"/>
  <c r="J5" i="7"/>
  <c r="I5" i="6"/>
  <c r="I104" i="6" s="1"/>
  <c r="I28" i="5"/>
  <c r="I14" i="5"/>
  <c r="G131" i="4"/>
  <c r="G94" i="4"/>
  <c r="I97" i="4"/>
  <c r="I100" i="4" s="1"/>
  <c r="H105" i="4"/>
  <c r="H13" i="6" s="1"/>
  <c r="C141" i="6"/>
  <c r="C143" i="6" s="1"/>
  <c r="D6" i="7"/>
  <c r="G125" i="4"/>
  <c r="G15" i="6" s="1"/>
  <c r="H117" i="4"/>
  <c r="H120" i="4" s="1"/>
  <c r="H130" i="4" s="1"/>
  <c r="G130" i="4"/>
  <c r="E12" i="6" l="1"/>
  <c r="E10" i="6" s="1"/>
  <c r="E8" i="6" s="1"/>
  <c r="E135" i="4"/>
  <c r="D142" i="6"/>
  <c r="C40" i="6"/>
  <c r="C23" i="6" s="1"/>
  <c r="C7" i="6" s="1"/>
  <c r="I105" i="4"/>
  <c r="I13" i="6" s="1"/>
  <c r="G134" i="4"/>
  <c r="H91" i="4"/>
  <c r="G95" i="4"/>
  <c r="G12" i="6" s="1"/>
  <c r="H125" i="4"/>
  <c r="H15" i="6" s="1"/>
  <c r="I117" i="4"/>
  <c r="I120" i="4" s="1"/>
  <c r="G11" i="6"/>
  <c r="H82" i="4"/>
  <c r="H44" i="6"/>
  <c r="I45" i="6"/>
  <c r="I115" i="4"/>
  <c r="I14" i="6" s="1"/>
  <c r="I130" i="4" l="1"/>
  <c r="G135" i="4"/>
  <c r="G10" i="6"/>
  <c r="G8" i="6" s="1"/>
  <c r="D7" i="7"/>
  <c r="I44" i="6"/>
  <c r="I125" i="4"/>
  <c r="I15" i="6" s="1"/>
  <c r="H85" i="4"/>
  <c r="H127" i="4"/>
  <c r="H131" i="4"/>
  <c r="H94" i="4"/>
  <c r="H11" i="6" l="1"/>
  <c r="I82" i="4"/>
  <c r="H134" i="4"/>
  <c r="I91" i="4"/>
  <c r="H95" i="4"/>
  <c r="H12" i="6" s="1"/>
  <c r="H135" i="4" l="1"/>
  <c r="I94" i="4"/>
  <c r="I131" i="4"/>
  <c r="H10" i="6"/>
  <c r="I85" i="4"/>
  <c r="I127" i="4"/>
  <c r="I134" i="4" l="1"/>
  <c r="I95" i="4"/>
  <c r="I12" i="6" s="1"/>
  <c r="I11" i="6"/>
  <c r="H8" i="6"/>
  <c r="I10" i="6" l="1"/>
  <c r="I135" i="4"/>
  <c r="I8" i="6" l="1"/>
  <c r="H69" i="6" l="1"/>
  <c r="H71" i="6" s="1"/>
  <c r="H81" i="6" s="1"/>
  <c r="H83" i="6" s="1"/>
  <c r="I46" i="4"/>
  <c r="E69" i="6"/>
  <c r="E71" i="6" s="1"/>
  <c r="E81" i="6" s="1"/>
  <c r="E83" i="6" s="1"/>
  <c r="G46" i="4"/>
  <c r="G69" i="6"/>
  <c r="G71" i="6" s="1"/>
  <c r="G81" i="6" s="1"/>
  <c r="G83" i="6" s="1"/>
  <c r="F69" i="6"/>
  <c r="F71" i="6" s="1"/>
  <c r="F81" i="6" s="1"/>
  <c r="F83" i="6" s="1"/>
  <c r="E87" i="6" l="1"/>
  <c r="E109" i="6" s="1"/>
  <c r="F8" i="7"/>
  <c r="E48" i="6"/>
  <c r="H48" i="6"/>
  <c r="H87" i="6"/>
  <c r="H109" i="6" s="1"/>
  <c r="I8" i="7"/>
  <c r="F48" i="6"/>
  <c r="F47" i="6" s="1"/>
  <c r="F43" i="6" s="1"/>
  <c r="G8" i="7"/>
  <c r="F87" i="6"/>
  <c r="F109" i="6" s="1"/>
  <c r="H8" i="7"/>
  <c r="G48" i="6"/>
  <c r="G87" i="6"/>
  <c r="G109" i="6" s="1"/>
  <c r="I69" i="6"/>
  <c r="I71" i="6" s="1"/>
  <c r="I81" i="6" s="1"/>
  <c r="I83" i="6" s="1"/>
  <c r="H46" i="4"/>
  <c r="G6" i="7" l="1"/>
  <c r="F141" i="6"/>
  <c r="F143" i="6" s="1"/>
  <c r="H141" i="6"/>
  <c r="G141" i="6"/>
  <c r="F42" i="6"/>
  <c r="I48" i="6"/>
  <c r="J8" i="7"/>
  <c r="I87" i="6"/>
  <c r="I109" i="6" s="1"/>
  <c r="E141" i="6"/>
  <c r="F6" i="7"/>
  <c r="F40" i="6" l="1"/>
  <c r="F23" i="6" s="1"/>
  <c r="F7" i="6" s="1"/>
  <c r="I141" i="6"/>
  <c r="D69" i="6"/>
  <c r="D71" i="6" s="1"/>
  <c r="D81" i="6" s="1"/>
  <c r="D83" i="6" s="1"/>
  <c r="G7" i="7" l="1"/>
  <c r="D87" i="6"/>
  <c r="D109" i="6" s="1"/>
  <c r="E8" i="7"/>
  <c r="D48" i="6"/>
  <c r="D47" i="6" s="1"/>
  <c r="E49" i="6" l="1"/>
  <c r="E47" i="6" s="1"/>
  <c r="D43" i="6"/>
  <c r="D141" i="6"/>
  <c r="D143" i="6" s="1"/>
  <c r="E142" i="6" l="1"/>
  <c r="E143" i="6" s="1"/>
  <c r="D40" i="6"/>
  <c r="D23" i="6" s="1"/>
  <c r="D7" i="6" s="1"/>
  <c r="D42" i="6"/>
  <c r="E43" i="6"/>
  <c r="G49" i="6"/>
  <c r="G47" i="6" s="1"/>
  <c r="G142" i="6" l="1"/>
  <c r="G143" i="6" s="1"/>
  <c r="E40" i="6"/>
  <c r="E23" i="6" s="1"/>
  <c r="E7" i="6" s="1"/>
  <c r="E7" i="7"/>
  <c r="H49" i="6"/>
  <c r="H47" i="6" s="1"/>
  <c r="G43" i="6"/>
  <c r="E42" i="6"/>
  <c r="F7" i="7" l="1"/>
  <c r="H142" i="6"/>
  <c r="H143" i="6" s="1"/>
  <c r="G40" i="6"/>
  <c r="G23" i="6" s="1"/>
  <c r="G7" i="6" s="1"/>
  <c r="G42" i="6"/>
  <c r="H43" i="6"/>
  <c r="I49" i="6"/>
  <c r="I47" i="6" s="1"/>
  <c r="I43" i="6" s="1"/>
  <c r="H7" i="7" l="1"/>
  <c r="I142" i="6"/>
  <c r="I143" i="6" s="1"/>
  <c r="H40" i="6"/>
  <c r="H23" i="6" s="1"/>
  <c r="H7" i="6" s="1"/>
  <c r="I42" i="6"/>
  <c r="H42" i="6"/>
  <c r="I7" i="7" l="1"/>
  <c r="I40" i="6"/>
  <c r="I23" i="6" s="1"/>
  <c r="I7" i="6" s="1"/>
  <c r="J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tc={7121E488-459A-4CBD-A704-9971B29963F8}</author>
    <author>tc={F834E62D-50DA-408A-A634-905E573BB25A}</author>
    <author>tc={2440FF52-433A-43E0-94D7-89431F3F1BCE}</author>
    <author>tc={EB3EA21B-6622-446E-A5A5-0F6B8EF62EF3}</author>
    <author>tc={116B2CA8-6088-4CEF-91C0-F47D109B1A34}</author>
    <author>tc={46189FDA-5B67-4D0E-A944-2ACE9F611B49}</author>
    <author>tc={2D698A12-93F3-470F-8C15-CCFB0A426077}</author>
  </authors>
  <commentList>
    <comment ref="A1" authorId="0" shapeId="0" xr:uid="{00000000-0006-0000-0000-000001000000}">
      <text>
        <r>
          <rPr>
            <sz val="11"/>
            <color theme="1"/>
            <rFont val="Arial"/>
          </rPr>
          <t>======
ID#AAAAKAUDT4Q
vvg    (2020-07-25 12:41:48)
Įrašykite pareiškėjo pavadinimą (jeigu tai juridinis asmuo) arba vardą ir pavardę (jeigu tai fizinis asmuo)</t>
        </r>
      </text>
    </comment>
    <comment ref="B18" authorId="1" shapeId="0" xr:uid="{7121E488-459A-4CBD-A704-9971B29963F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 Taip pat nurodyti EVRK kodai turi būti nurodyti  kvietimo finansavimo sąlygų apraše. Jeigu pareiškėjas ketina užsiimti keliomis ekonominės veiklos rūšimis, nurodomos visos.</t>
        </r>
      </text>
    </comment>
    <comment ref="B45" authorId="2" shapeId="0" xr:uid="{F834E62D-50DA-408A-A634-905E573BB25A}">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Apibūdinama planuojama ekonominė veikla, t. y. nurodoma, ką ketinama gaminti ir (arba) kokias paslaugas ketinama teikti. Apibūdinamas gaminamų prekių arba teikiamų paslaugų būtinumas ir išskirtinumas.</t>
        </r>
      </text>
    </comment>
    <comment ref="B46" authorId="3" shapeId="0" xr:uid="{2440FF52-433A-43E0-94D7-89431F3F1BCE}">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Apibūdinama verslo vykdymo schema (paaiškinamas funkcijų pasiskirstymas tarp pareiškėjo darbuotojų, paaiškinama, pagal kokias verslą apimančias veiklos dalis bus samdomi subrangovai ir pan.).</t>
        </r>
      </text>
    </comment>
    <comment ref="B47" authorId="4" shapeId="0" xr:uid="{EB3EA21B-6622-446E-A5A5-0F6B8EF62EF3}">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Nurodomas tikslus adresas (savivaldybė, seniūnija, gatvė, namo Nr., buto Nr.); žemės sklypo, kuriame bus vykdomas verslas arba kuriame stovi pastatai, kuriuose bus vykdomas verslas, unikalus Nr. pagal VĮ Registrų centro Nekilnojamojo turto registro duomenis; pastato, kuriame bus vykdomas verslas, unikalus Nr. pagal VĮ Registrų centro Nekilnojamojo turto registro duomenis</t>
        </r>
      </text>
    </comment>
    <comment ref="C50" authorId="5" shapeId="0" xr:uid="{116B2CA8-6088-4CEF-91C0-F47D109B1A34}">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Užpildyti jei pasirenkama "Kita:"</t>
        </r>
      </text>
    </comment>
    <comment ref="C54" authorId="6" shapeId="0" xr:uid="{46189FDA-5B67-4D0E-A944-2ACE9F611B49}">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Užpildyti jei pasirenkama "Kita:"</t>
        </r>
      </text>
    </comment>
    <comment ref="B56" authorId="7" shapeId="0" xr:uid="{2D698A12-93F3-470F-8C15-CCFB0A426077}">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Vadovaujamasi Lietuvos Respublikos smulkaus ir vidutinio verslo plėtros įstatymo 3–4 str., taip pat Vietos projektų administravimo taisyklių 29.3 papunkčiu.
Pagrindimas:
[...&gt; – vidutinis sąrašinis metinis darbuotojų skaičius ataskaitiniais metais;
[...&gt; – metinės pajamos ataskaitiniais arba praėjusiais ataskaitiniais  metais (pasirinktinai).
Metai, kurių pajamos nurodomos, turi sutapti su metais, kurie pasirenkami skaičiuojant ekonominio gyvybingumo rodiklius.</t>
        </r>
      </text>
    </comment>
  </commentList>
  <extLst>
    <ext xmlns:r="http://schemas.openxmlformats.org/officeDocument/2006/relationships" uri="GoogleSheetsCustomDataVersion1">
      <go:sheetsCustomData xmlns:go="http://customooxmlschemas.google.com/" r:id="rId1" roundtripDataSignature="AMtx7mjNn59XbptJGx2DL1wKPq5EMX+j5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tc={92C6C3CA-D702-44E0-B075-77765AD99F5E}</author>
    <author>tc={F8319A99-2B8F-45DD-9298-F92DB1BF5B8D}</author>
    <author>tc={22FDB80C-BE3F-45AB-A99B-011234598F0C}</author>
    <author>tc={C0649FB5-4AFA-4027-B04E-E29FA8B40903}</author>
    <author>tc={7F9E871E-D0AD-42D4-AF62-4913F37BE68C}</author>
    <author>tc={A3EED95F-D9F8-4FE5-8023-42895FC06ADD}</author>
    <author>tc={83F22439-A105-49CD-9ED6-054608D79D57}</author>
    <author>tc={541D0D2E-6A63-4E2F-A7D6-FAFF05F3DB13}</author>
    <author>tc={40D413CD-868C-4477-91E8-1D745736A3E5}</author>
    <author>tc={1D989FD7-BDA3-4D17-A46A-189E003C20D8}</author>
    <author>tc={889DF5FD-AF6A-4669-8915-06E434E319A0}</author>
    <author>tc={6B8FB3D8-3FC6-4701-BD30-60E71AC4CC1A}</author>
    <author>tc={27C66030-858F-4DF1-B75F-D9B67444ED81}</author>
    <author>tc={CBD34610-30C7-45BD-9FE6-8463BAB0E51C}</author>
    <author>tc={19A3704D-7D61-4796-8C3B-179DFBC6CEF3}</author>
    <author>tc={33C8C8B8-E0FB-4B7A-87F1-14C376FC98D8}</author>
    <author>tc={BA7921B3-013E-4280-8C01-7EF2817AFB57}</author>
    <author>tc={10589FB6-5A13-4071-A13D-E4D6A8CD9038}</author>
    <author>tc={2EEB7256-60B6-49A2-BB38-DA7C11CD13FC}</author>
    <author>tc={B9C31305-E22F-46D1-869C-179C19EA764B}</author>
    <author>tc={CE0D38C4-9C99-4E42-A593-A34676A84448}</author>
    <author>tc={FB8F3CAB-DC9B-4445-840A-F8E409181E6F}</author>
  </authors>
  <commentList>
    <comment ref="C5" authorId="0" shapeId="0" xr:uid="{92C6C3CA-D702-44E0-B075-77765AD99F5E}">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1" shapeId="0" xr:uid="{F8319A99-2B8F-45DD-9298-F92DB1BF5B8D}">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Pateikta informacija turi atitikti vietos projekto paraiškos 6 lentelėje pateiktus duomenis ir jiems neprieštarauti (vnt.). Nurodomas etatų skaičius</t>
        </r>
      </text>
    </comment>
    <comment ref="C6" authorId="2" shapeId="0" xr:uid="{22FDB80C-BE3F-45AB-A99B-011234598F0C}">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Nurodomi pareigybių pavadinimai.</t>
        </r>
      </text>
    </comment>
    <comment ref="D6" authorId="3" shapeId="0" xr:uid="{C0649FB5-4AFA-4027-B04E-E29FA8B40903}">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Nurodomi pareigybių pavadinimai.</t>
        </r>
      </text>
    </comment>
    <comment ref="C7" authorId="4" shapeId="0" xr:uid="{7F9E871E-D0AD-42D4-AF62-4913F37BE68C}">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Pateikiamas praėjusių metų vidurkis skaičiuojant nuo paraiškos pateikimo dienos (Eur), atsižvelgiant į išdirbtą laiką.</t>
        </r>
      </text>
    </comment>
    <comment ref="D7" authorId="5" shapeId="0" xr:uid="{A3EED95F-D9F8-4FE5-8023-42895FC06ADD}">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Pateikiamas planuojamas metinis vidurkis skaičiuojant nuo vietos projekto įgyvendinimo pabaigos (Eur).</t>
        </r>
      </text>
    </comment>
    <comment ref="C9" authorId="6" shapeId="0" xr:uid="{83F22439-A105-49CD-9ED6-054608D79D57}">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Nurodomas adresas ir nekilnojamojo turto unikalus (-ūs) Nr., esama būklė, sąsajos su verslo vykdymu, pateikiamas paaiškinimas, ar bus investuojama į jį iš prašomų paramos vietos projektui įgyvendinti lėšų.</t>
        </r>
      </text>
    </comment>
    <comment ref="D9" authorId="7" shapeId="0" xr:uid="{541D0D2E-6A63-4E2F-A7D6-FAFF05F3DB13}">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Nurodomas adresas, būklė po projekto įgyvendinimo, sąsajos su verslo vykdymu, pateikiamas paaiškinimas, kas bus atlikta iš paramos vietos projektui įgyvendinti lėšų.</t>
        </r>
      </text>
    </comment>
    <comment ref="C10" authorId="8" shapeId="0" xr:uid="{40D413CD-868C-4477-91E8-1D745736A3E5}">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Nurodomas unikalus Nr., valdymo pagrindas, adresas, esama būklė, sąsajos su verslo vykdymu, pateikiamas paaiškinimas, ar bus investuojama į jį iš prašomų paramos vietos projektui įgyvendinti lėšų.</t>
        </r>
      </text>
    </comment>
    <comment ref="D10" authorId="9" shapeId="0" xr:uid="{1D989FD7-BDA3-4D17-A46A-189E003C20D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Nurodomas valdymo pagrindas, adresas, būklė po projekto įgyvendinimo, sąsajos su verslo vykdymu, pateikiamas paaiškinimas, kas bus atlikta iš paramos vietos projektui įgyvendinti lėšų.</t>
        </r>
      </text>
    </comment>
    <comment ref="C11" authorId="10" shapeId="0" xr:uid="{889DF5FD-AF6A-4669-8915-06E434E319A0}">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kokie įrenginiai, mechanizmai, reikalingi verslui vykdyti, jau turimi, paaiškinama jų įsigijimo data ir esama būklė, pagrindžiamas poreikis keisti arba įsigyti naujų.</t>
        </r>
      </text>
    </comment>
    <comment ref="D11" authorId="11" shapeId="0" xr:uid="{6B8FB3D8-3FC6-4701-BD30-60E71AC4CC1A}">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kokie įrenginiai, mechanizmai bus įsigyti iš paramos vietos projektui įgyvendinti lėšų, kokioms verslo vykdymo veikloms jie bus naudojami.</t>
        </r>
      </text>
    </comment>
    <comment ref="C13" authorId="12" shapeId="0" xr:uid="{27C66030-858F-4DF1-B75F-D9B67444ED81}">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kokia esama susisiekimo infrastruktūra, paaiškinamas jos tinkamumas verslo plane nurodytoms veikloms vykdyti</t>
        </r>
      </text>
    </comment>
    <comment ref="D13" authorId="13" shapeId="0" xr:uid="{CBD34610-30C7-45BD-9FE6-8463BAB0E51C}">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14" shapeId="0" xr:uid="{19A3704D-7D61-4796-8C3B-179DFBC6CEF3}">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su kokiais prekių gamybai ir (arba) paslaugų teikimui reikalingais žaliavų tiekėjais pareiškėjas turi sudaręs sutartis: nurodomi pavadinimai ir įmonės kodai (jeigu tai juridiniai asmenys), vardai ir pavardės (jeigu tai fiziniai asmenys).</t>
        </r>
      </text>
    </comment>
    <comment ref="D15" authorId="15" shapeId="0" xr:uid="{33C8C8B8-E0FB-4B7A-87F1-14C376FC98D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kokiais būdais ir kokiose rinkose vietos projekto vykdytojas ketina ieškoti naujų tiekėjų, tiekiančių prekių gamybai ir (arba) paslaugų teikimui reikalingas žaliavas.</t>
        </r>
      </text>
    </comment>
    <comment ref="C16" authorId="16" shapeId="0" xr:uid="{BA7921B3-013E-4280-8C01-7EF2817AFB57}">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kokie veiksmai, būtini verslui vykdyti, yra atlikti iki paraiškos pateikimo dienos.</t>
        </r>
      </text>
    </comment>
    <comment ref="D16" authorId="17" shapeId="0" xr:uid="{10589FB6-5A13-4071-A13D-E4D6A8CD903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Paaiškinama, kokie veiksmai bus atliekami vietos projekto įgyvendinimo metu, taip pat kontrolės laikotarpiu</t>
        </r>
      </text>
    </comment>
    <comment ref="C18" authorId="18" shapeId="0" xr:uid="{2EEB7256-60B6-49A2-BB38-DA7C11CD13FC}">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19" shapeId="0" xr:uid="{B9C31305-E22F-46D1-869C-179C19EA764B}">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Informacija pateikiama šio verslo plano 3 dalyje</t>
        </r>
      </text>
    </comment>
    <comment ref="C19" authorId="20" shapeId="0" xr:uid="{CE0D38C4-9C99-4E42-A593-A34676A8444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21" shapeId="0" xr:uid="{FB8F3CAB-DC9B-4445-840A-F8E409181E6F}">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Informacija pateikiama šio verslo plano 3 dalyje</t>
        </r>
      </text>
    </comment>
  </commentList>
  <extLst>
    <ext xmlns:r="http://schemas.openxmlformats.org/officeDocument/2006/relationships" uri="GoogleSheetsCustomDataVersion1">
      <go:sheetsCustomData xmlns:go="http://customooxmlschemas.google.com/" r:id="rId1" roundtripDataSignature="AMtx7miFXr6xeq0pFfWHpzgyPqvPlVnEO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tc={942DFBC3-2215-4DF9-B435-BB331068B542}</author>
    <author>tc={1FB426C7-EBBB-43DB-986B-2F7148480AD8}</author>
    <author>tc={E268B522-90A1-4289-AC0A-7EC996BBBFE3}</author>
    <author>tc={0A7C04F5-006B-4D8B-9CB7-2FCB8D33A4F9}</author>
  </authors>
  <commentList>
    <comment ref="B1" authorId="0" shapeId="0" xr:uid="{942DFBC3-2215-4DF9-B435-BB331068B542}">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Rinkodara – vietos projekto vykdytojo taikomų priemonių sistema, apimanti gaminamos prekės ar teikiamos paslaugos kelią nuo jos idėjos iki vartotojo.</t>
        </r>
      </text>
    </comment>
    <comment ref="B3" authorId="1" shapeId="0" xr:uid="{1FB426C7-EBBB-43DB-986B-2F7148480AD8}">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2" shapeId="0" xr:uid="{E268B522-90A1-4289-AC0A-7EC996BBBFE3}">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kokie numatomi prekių ir (arba) paslaugų pardavimo būdai ir vietos, kokiais būdais ir priemonėmis prekės bus pristatomos į pardavimo vietas.</t>
        </r>
      </text>
    </comment>
    <comment ref="B10" authorId="3" shapeId="0" xr:uid="{0A7C04F5-006B-4D8B-9CB7-2FCB8D33A4F9}">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Nurodoma, kokios prekių ir (arba) paslaugų pardavimus didinančios priemonės bus taikomos (pvz., reklama internete, įvairios akcijos pardavimo vietose, socialiniuose tinkluose, akcijos viešosiose vietose, dalyvavimas parodose, mugėse ir pan.).</t>
        </r>
      </text>
    </comment>
  </commentList>
  <extLst>
    <ext xmlns:r="http://schemas.openxmlformats.org/officeDocument/2006/relationships" uri="GoogleSheetsCustomDataVersion1">
      <go:sheetsCustomData xmlns:go="http://customooxmlschemas.google.com/" r:id="rId1" roundtripDataSignature="AMtx7mi80aEGMbx8aoVtXmCkw7O6GDC+S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tc={17AA07F1-60BB-4E3F-9556-18B04FEC1776}</author>
  </authors>
  <commentList>
    <comment ref="B8" authorId="0" shapeId="0" xr:uid="{00000000-0006-0000-0300-000001000000}">
      <text>
        <r>
          <rPr>
            <sz val="11"/>
            <color theme="1"/>
            <rFont val="Arial"/>
          </rPr>
          <t>======
ID#AAAAKAUDT4k
vvg    (2020-07-25 12:41:48)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9" authorId="1" shapeId="0" xr:uid="{17AA07F1-60BB-4E3F-9556-18B04FEC1776}">
      <text>
        <r>
          <rPr>
            <sz val="11"/>
            <color theme="1"/>
            <rFont val="Arial"/>
          </rPr>
          <t>[Komentarų gija]
„Excel“ versija leidžia jums skaityti šią komentarų giją, tačiau visi jos taisymai bus pašalinti, jei failas atidaromas naudojant naujesnę „Excel“ versiją. Daugiau informacijos: https://go.microsoft.com/fwlink/?linkid=870924.
Komentaras:
    Čia ir toliau (toliau esančiose šios lentelės II stulpelio eilutėse) įrašykite konkrečiai, kas gaminama (užauginama) pagal EVRK (nurodomas EVRK kodas), ir nurodykite mato vienetą (pvz., vnt., kg, t)./ kokios paslaugos teikiamos, ir nurodykite tą patį mato vienetą (pvz., vnt., kartais, valandomis, dienomis, paromis ir pan.).</t>
        </r>
      </text>
    </comment>
  </commentList>
  <extLst>
    <ext xmlns:r="http://schemas.openxmlformats.org/officeDocument/2006/relationships" uri="GoogleSheetsCustomDataVersion1">
      <go:sheetsCustomData xmlns:go="http://customooxmlschemas.google.com/" r:id="rId1" roundtripDataSignature="AMtx7mgsdVY5G8XtMXLLNpr9VYOn78fwaw=="/>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600-000001000000}">
      <text>
        <r>
          <rPr>
            <sz val="11"/>
            <color theme="1"/>
            <rFont val="Arial"/>
          </rPr>
          <t>======
ID#AAAAKAUDT38
vvg    (2020-07-25 12:41:48)
Pildomi tik tie ekonominio gyvybingumo rodikliai, kurie taikomi konkrečios priemonės ir (arba) veiklos srities atveju.</t>
        </r>
      </text>
    </comment>
  </commentList>
  <extLst>
    <ext xmlns:r="http://schemas.openxmlformats.org/officeDocument/2006/relationships" uri="GoogleSheetsCustomDataVersion1">
      <go:sheetsCustomData xmlns:go="http://customooxmlschemas.google.com/" r:id="rId1" roundtripDataSignature="AMtx7mjEeSrjPNO1qiXKJOVNKC5jal0G7g=="/>
    </ext>
  </extLst>
</comments>
</file>

<file path=xl/sharedStrings.xml><?xml version="1.0" encoding="utf-8"?>
<sst xmlns="http://schemas.openxmlformats.org/spreadsheetml/2006/main" count="1005" uniqueCount="642">
  <si>
    <t>VERSLO PLANAS</t>
  </si>
  <si>
    <t xml:space="preserve">TEIKIAMAS PAGAL “MOLĖTŲ RAJONO VVG TERITORIJOS VIETOS PLĖTROS STRATEGIJA 2014-2020 M.“ PRIEMONĘ „KAIMO GYVENTOJAMS SKIRTŲ PAGRINDINIŲ PASLAUGŲ IR SUSIJUSIOS INFRASTRUKTŪROS GERINIMAS“
</t>
  </si>
  <si>
    <t>Molėtai</t>
  </si>
  <si>
    <t>1.</t>
  </si>
  <si>
    <t>BENDROJI INFORMACIJA</t>
  </si>
  <si>
    <t>1.1.</t>
  </si>
  <si>
    <t>Informacija apie planuojamo verslo rūšį</t>
  </si>
  <si>
    <t>1.1.1.</t>
  </si>
  <si>
    <t>Planuojamo verslo rūšis pagal pareiškėją</t>
  </si>
  <si>
    <t>Privatus verslas, vykdomas juridinio asmens</t>
  </si>
  <si>
    <t>1.1.2.</t>
  </si>
  <si>
    <t>Planuojamo verslo rūšis pagal verslo vykdymo laiką</t>
  </si>
  <si>
    <t>Verslo pradžia</t>
  </si>
  <si>
    <t>1.1.3.</t>
  </si>
  <si>
    <t>Planuojamo verslo rūšis pagal sektorių</t>
  </si>
  <si>
    <t>Ne žemės ūkio verslas</t>
  </si>
  <si>
    <t>1.1.4.</t>
  </si>
  <si>
    <t>Planuojamo verslo rūšis pagal veiklos formą</t>
  </si>
  <si>
    <t>paslaugų teikimas</t>
  </si>
  <si>
    <t>1.1.5.1</t>
  </si>
  <si>
    <t>Planuojamo verslo rūšis pagal ekonominės veiklos rūšį</t>
  </si>
  <si>
    <t>EVRK sekcija</t>
  </si>
  <si>
    <t>EVRK skyrius</t>
  </si>
  <si>
    <t>EVRK grupė</t>
  </si>
  <si>
    <t>EVRK klasė</t>
  </si>
  <si>
    <t>EVRK poklasis</t>
  </si>
  <si>
    <t>pavadinimas</t>
  </si>
  <si>
    <t>1.1.5.2</t>
  </si>
  <si>
    <t>1.1.5.3</t>
  </si>
  <si>
    <t>1.1.5.4</t>
  </si>
  <si>
    <t>I</t>
  </si>
  <si>
    <t>1.1.6.</t>
  </si>
  <si>
    <t>Planuojamo socialinio verslo modelis</t>
  </si>
  <si>
    <t>Išorinis</t>
  </si>
  <si>
    <t>1.2.</t>
  </si>
  <si>
    <t>Bendra informacija apie verslo idėją</t>
  </si>
  <si>
    <t>1.2.1.</t>
  </si>
  <si>
    <t xml:space="preserve">Verslo idėjos aprašymas </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</si>
  <si>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</si>
  <si>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</si>
  <si>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</si>
  <si>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</si>
  <si>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</si>
  <si>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</si>
  <si>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</si>
  <si>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</si>
  <si>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</si>
  <si>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visa VVG teritorija</t>
  </si>
  <si>
    <t>&lt;...&gt;</t>
  </si>
  <si>
    <t>1.3.</t>
  </si>
  <si>
    <t>Informacija apie pareiškėją – ūkio subjektą</t>
  </si>
  <si>
    <t>1.3.1.</t>
  </si>
  <si>
    <t>Pareiškėjas – ūkio subjektas pagal teisinę formą</t>
  </si>
  <si>
    <t>Kita:</t>
  </si>
  <si>
    <t>1.3.2.</t>
  </si>
  <si>
    <t>Pareiškėjas – ūkio subjektas pagal savarankiškumą</t>
  </si>
  <si>
    <t>Savarankiškas ūkio subjektas</t>
  </si>
  <si>
    <t>1.3.3.</t>
  </si>
  <si>
    <t>Pareiškėjas – ūkio subjektas pagal dydį</t>
  </si>
  <si>
    <t>Labai maža įmonė</t>
  </si>
  <si>
    <t xml:space="preserve">Pagrindimas: </t>
  </si>
  <si>
    <t>vidutinis darbuotojų skaičius ataskaitiniais metais;</t>
  </si>
  <si>
    <t>metinės pajamos ataskaitiniais metais.</t>
  </si>
  <si>
    <t>1.4.</t>
  </si>
  <si>
    <t>Informacija apie verslo plano įgyvendinimą</t>
  </si>
  <si>
    <t>1.4.1</t>
  </si>
  <si>
    <t>Datos (metai-mėn-diena)</t>
  </si>
  <si>
    <t>Galutinė paraiškos pateikimo diena</t>
  </si>
  <si>
    <t>Verslo plano įgyvendinimo pradžia</t>
  </si>
  <si>
    <t>Verslo plano įgyvendinimo pabaiga</t>
  </si>
  <si>
    <t>2.</t>
  </si>
  <si>
    <t>ESAMOS SITUACIJOS (IŠSKYRUS EKONOMINĘ) ANALIZĖ IR PROGNOZUOJAMAS POKYTIS PO PARAMOS VIETOS PROJEKTUI ĮGYVENDINTI SKYRIMO IKI KONTROLĖS LAIKOTARPIO PABAIGOS</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</si>
  <si>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</si>
  <si>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</si>
  <si>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</si>
  <si>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</si>
  <si>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</si>
  <si>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</si>
  <si>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</si>
  <si>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</si>
  <si>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</si>
  <si>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</si>
  <si>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</si>
  <si>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r>
      <t>Darbuotojų vidutinis metinis darbo užmokestis (</t>
    </r>
    <r>
      <rPr>
        <i/>
        <sz val="11"/>
        <color theme="1"/>
        <rFont val="Calibri"/>
      </rPr>
      <t xml:space="preserve">bruto </t>
    </r>
    <r>
      <rPr>
        <sz val="11"/>
        <color theme="1"/>
        <rFont val="Calibri"/>
      </rPr>
      <t xml:space="preserve">ir </t>
    </r>
    <r>
      <rPr>
        <i/>
        <sz val="11"/>
        <color theme="1"/>
        <rFont val="Calibri"/>
      </rPr>
      <t xml:space="preserve">neto, </t>
    </r>
    <r>
      <rPr>
        <sz val="11"/>
        <color theme="1"/>
        <rFont val="Calibri"/>
      </rPr>
      <t>Eur)</t>
    </r>
  </si>
  <si>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</si>
  <si>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</si>
  <si>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</si>
  <si>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</si>
  <si>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</si>
  <si>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</si>
  <si>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</si>
  <si>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</si>
  <si>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</si>
  <si>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</si>
  <si>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</si>
  <si>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</si>
  <si>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</si>
  <si>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</si>
  <si>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</si>
  <si>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r>
      <t xml:space="preserve">Paklausos analizė. </t>
    </r>
    <r>
      <rPr>
        <sz val="11"/>
        <color theme="1"/>
        <rFont val="Calibri"/>
      </rPr>
      <t>Verslo plane numatytų gaminti prekių ir (arba) teikti paslaugų paklausos analizė.</t>
    </r>
  </si>
  <si>
    <t>2.2.2.</t>
  </si>
  <si>
    <r>
      <t>Pasiūlos analizė.</t>
    </r>
    <r>
      <rPr>
        <sz val="11"/>
        <color theme="1"/>
        <rFont val="Calibri"/>
      </rPr>
      <t xml:space="preserve"> Verslo plane numatytų gaminti prekių ir (arba) teikti paslaugų pasiūlos analizė (konkurencinė aplinka).</t>
    </r>
  </si>
  <si>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</si>
  <si>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</si>
  <si>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</si>
  <si>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</si>
  <si>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</si>
  <si>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</si>
  <si>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</si>
  <si>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</si>
  <si>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</si>
  <si>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Mažesnės už nacionalinį vidutinį darbo užmokestį, tačiau didesnės už minimalų vidutinį darbo užmokestį;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</si>
  <si>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</si>
  <si>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</si>
  <si>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</si>
  <si>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</si>
  <si>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</si>
  <si>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</si>
  <si>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</si>
  <si>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</si>
  <si>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</si>
  <si>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</si>
  <si>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II</t>
  </si>
  <si>
    <t>III</t>
  </si>
  <si>
    <t>IV</t>
  </si>
  <si>
    <t>V</t>
  </si>
  <si>
    <t>VI</t>
  </si>
  <si>
    <t>VII</t>
  </si>
  <si>
    <t>VIII</t>
  </si>
  <si>
    <t>IX</t>
  </si>
  <si>
    <t>Eil. Nr.</t>
  </si>
  <si>
    <t>Reikšmės</t>
  </si>
  <si>
    <t>Verslo plano įgyvendinimo laikotarpis</t>
  </si>
  <si>
    <t>Kontrolės laikotarpis</t>
  </si>
  <si>
    <t>I metai*</t>
  </si>
  <si>
    <t>II metai</t>
  </si>
  <si>
    <t>III metai</t>
  </si>
  <si>
    <t>I metai</t>
  </si>
  <si>
    <t>4.1.</t>
  </si>
  <si>
    <t>PAREIŠKĖJO PAJAMOS IŠ EKONOMINĖS VEIKLOS (PAGAL EVRK) (EUR)</t>
  </si>
  <si>
    <t>4.1.1.</t>
  </si>
  <si>
    <t>Gaminamos ir planuojamos gaminti prekės</t>
  </si>
  <si>
    <t>4.1.1.1</t>
  </si>
  <si>
    <t>Gaminamos ir planuojamos gaminti prekės &lt;...&gt; (EVRK kodas &lt;...&gt;), mato vnt. - &lt;....&gt;</t>
  </si>
  <si>
    <t>4.1.1.1.1</t>
  </si>
  <si>
    <t>Pagaminta (užauginta) (mato vnt.)</t>
  </si>
  <si>
    <t>4.1.1.1.2</t>
  </si>
  <si>
    <t>Parduota (mato vnt.)</t>
  </si>
  <si>
    <t>4.1.1.1.3</t>
  </si>
  <si>
    <t>Vidutinė kaina (Eur už mato vnt.)</t>
  </si>
  <si>
    <t>4.1.1.1.4</t>
  </si>
  <si>
    <t>Gautos pajamos (Eur)</t>
  </si>
  <si>
    <t>4.1.1.2</t>
  </si>
  <si>
    <t>4.1.1.2.1</t>
  </si>
  <si>
    <t>4.1.1.2.2</t>
  </si>
  <si>
    <t>4.1.1.2.3</t>
  </si>
  <si>
    <t>4.1.1.2.4</t>
  </si>
  <si>
    <t>4.1.1.3</t>
  </si>
  <si>
    <t>4.1.1.3.1</t>
  </si>
  <si>
    <t>4.1.1.3.2</t>
  </si>
  <si>
    <t>4.1.1.3.3</t>
  </si>
  <si>
    <t>4.1.1.3.4</t>
  </si>
  <si>
    <t>4.1.1.4</t>
  </si>
  <si>
    <t>4.1.1.4.1</t>
  </si>
  <si>
    <t>4.1.1.4.2</t>
  </si>
  <si>
    <t>4.1.1.4.3</t>
  </si>
  <si>
    <t>4.1.1.4.4</t>
  </si>
  <si>
    <t>4.1.2.</t>
  </si>
  <si>
    <t>Kitos pajamos už suteiktas paslaugas ir parduotas prekes</t>
  </si>
  <si>
    <t>4.2.</t>
  </si>
  <si>
    <t>INFORMACIJA APIE PAREIŠKĖJO SĄNAUDAS (EUR)</t>
  </si>
  <si>
    <t>4.2.1.</t>
  </si>
  <si>
    <t>Pardavimo savikaina</t>
  </si>
  <si>
    <t>4.2.1.1</t>
  </si>
  <si>
    <t>4.2.1.2</t>
  </si>
  <si>
    <t>4.2.1.3</t>
  </si>
  <si>
    <t>4.2.1.4</t>
  </si>
  <si>
    <t>4.2.1.5</t>
  </si>
  <si>
    <t>4.2.1.6</t>
  </si>
  <si>
    <t>4.2.1.7</t>
  </si>
  <si>
    <t>4.2.1.8</t>
  </si>
  <si>
    <t>4.2.1.9</t>
  </si>
  <si>
    <t>Gamybinės paskirties ilgalaikio turto nusidėvėjimo sąnaudos</t>
  </si>
  <si>
    <t>4.2.2.</t>
  </si>
  <si>
    <t>Gamybinės paskirties ilgalaikio turto ES paramos amortizacija</t>
  </si>
  <si>
    <t>4.2.3.</t>
  </si>
  <si>
    <t>Veiklos sąnaudos</t>
  </si>
  <si>
    <t>4.2.3.1</t>
  </si>
  <si>
    <t>Pardavimo sąnaudos</t>
  </si>
  <si>
    <t>4.2.3.1.1</t>
  </si>
  <si>
    <t>4.2.3.1.2</t>
  </si>
  <si>
    <t>4.2.3.2.</t>
  </si>
  <si>
    <t>Bendrosios ir administracinės sąnaudos</t>
  </si>
  <si>
    <t>4.2.3.2.1</t>
  </si>
  <si>
    <t>4.2.3.2.2</t>
  </si>
  <si>
    <t>4.2.3.2.3</t>
  </si>
  <si>
    <t>4.2.3.2.4</t>
  </si>
  <si>
    <t>Bendrosios paskirties ilgalaikio turto nusidėvėjimo sąnaudos</t>
  </si>
  <si>
    <t>4.2.3.2.5</t>
  </si>
  <si>
    <t>Bendrosios paskirties ilgalaikio turto ES paramos amortizacija</t>
  </si>
  <si>
    <t>4.2.4.</t>
  </si>
  <si>
    <t>Palūkanų ir kitos panašios sąnaudos</t>
  </si>
  <si>
    <t>4.2.5.</t>
  </si>
  <si>
    <t>Iš viso priskaičiuota nusidėvėjimo</t>
  </si>
  <si>
    <t>4.3.</t>
  </si>
  <si>
    <t>INFORMACIJA APIE ILGALAIKĮ TURTĄ (EUR)</t>
  </si>
  <si>
    <t>4.3.3.</t>
  </si>
  <si>
    <t>Nematerialusis turtas</t>
  </si>
  <si>
    <t>4.3.3.1</t>
  </si>
  <si>
    <t>Turto pradinė vertė metų pradžioje</t>
  </si>
  <si>
    <t>4.3.3.2</t>
  </si>
  <si>
    <t>Įsigijimai per metus</t>
  </si>
  <si>
    <t>4.3.3.3</t>
  </si>
  <si>
    <t>Pardavimai, nurašymai per metus</t>
  </si>
  <si>
    <t>4.3.3.4</t>
  </si>
  <si>
    <t>Turto pradinė vertė metų pabaigoje</t>
  </si>
  <si>
    <t>4.3.3.5</t>
  </si>
  <si>
    <t>Sukauptas nusidėvėjimas metų pradžioje</t>
  </si>
  <si>
    <t>4.3.3.6</t>
  </si>
  <si>
    <t>Priskaičiuota</t>
  </si>
  <si>
    <t>4.3.3.7</t>
  </si>
  <si>
    <t>Nurašyto turto nusidėvėjimas</t>
  </si>
  <si>
    <t>4.3.3.8</t>
  </si>
  <si>
    <t>Sukauptas nusidėvėjimas metų pabaigoje</t>
  </si>
  <si>
    <t>4.3.3.9</t>
  </si>
  <si>
    <t>Turto likutinė vertė metų pabaigoje</t>
  </si>
  <si>
    <t>4.3.1.</t>
  </si>
  <si>
    <t>Žemė</t>
  </si>
  <si>
    <t>4.3.1.1</t>
  </si>
  <si>
    <t>Vertė metų pradžioje</t>
  </si>
  <si>
    <t>4.3.1.2</t>
  </si>
  <si>
    <t>Įsigyta per metus</t>
  </si>
  <si>
    <t>4.3.1.3</t>
  </si>
  <si>
    <t>Parduota per metus</t>
  </si>
  <si>
    <t>4.3.1.4</t>
  </si>
  <si>
    <t>Vertė metų pabaigoje</t>
  </si>
  <si>
    <t>4.3.2.</t>
  </si>
  <si>
    <t>Pastatai ir statiniai</t>
  </si>
  <si>
    <t>4.3.2.1</t>
  </si>
  <si>
    <t>4.3.2.2</t>
  </si>
  <si>
    <t>4.3.2.3</t>
  </si>
  <si>
    <t>4.3.2.4</t>
  </si>
  <si>
    <t>4.3.2.5</t>
  </si>
  <si>
    <t>4.3.2.6</t>
  </si>
  <si>
    <t>4.3.2.7</t>
  </si>
  <si>
    <t>4.3.2.8</t>
  </si>
  <si>
    <t>4.3.2.9</t>
  </si>
  <si>
    <t>Mašinos ir įranga</t>
  </si>
  <si>
    <t>Transporto priemonės</t>
  </si>
  <si>
    <t>Kiti įrengimai, prietaisai ir įrankiai</t>
  </si>
  <si>
    <t>IŠ VISO TURTO</t>
  </si>
  <si>
    <t>* Verslo plano įgyvendinimo I metai arba vietos projekto paraiškos pateikimo metai</t>
  </si>
  <si>
    <t>5.</t>
  </si>
  <si>
    <t>INFORMACIJA APIE PAREIŠKĖJO TURIMUS FINANSINIUS ĮSIPAREIGOJIMUS, INVESTICIJAS IR FINANSAVIMO ŠALTINIUS</t>
  </si>
  <si>
    <t>5.1.</t>
  </si>
  <si>
    <t>Pareiškėjo turimos paskolos ir (arba) išperkamoji nuoma (lizingas), Eur</t>
  </si>
  <si>
    <t>5.1.1.</t>
  </si>
  <si>
    <t>Paskolos ir (arba) lizingo davėjas</t>
  </si>
  <si>
    <t>Paskolos ir (arba) lizingo paskirtis</t>
  </si>
  <si>
    <t>Data</t>
  </si>
  <si>
    <t>Paskolos dydis, Eur</t>
  </si>
  <si>
    <t>Palūkanų norma, proc.</t>
  </si>
  <si>
    <t>Neišmokėtas likutis ataskaitinių metų pabaigoje, Eur</t>
  </si>
  <si>
    <t xml:space="preserve">Grąžinimo terminas </t>
  </si>
  <si>
    <t>5.1.1.1</t>
  </si>
  <si>
    <t>5.1.1.2</t>
  </si>
  <si>
    <t>5.1.1.3</t>
  </si>
  <si>
    <t>5.1.1.4</t>
  </si>
  <si>
    <t>5.1.1.5</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</si>
  <si>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</si>
  <si>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</si>
  <si>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</si>
  <si>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</si>
  <si>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</si>
  <si>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</si>
  <si>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</si>
  <si>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</si>
  <si>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</si>
  <si>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</si>
  <si>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</si>
  <si>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</si>
  <si>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</si>
  <si>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</si>
  <si>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</si>
  <si>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</si>
  <si>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</si>
  <si>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</si>
  <si>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Paskolų likutis laikotarpio pabaigoje</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</si>
  <si>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</si>
  <si>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</si>
  <si>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</si>
  <si>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</si>
  <si>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</si>
  <si>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</si>
  <si>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</si>
  <si>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</si>
  <si>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</si>
  <si>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</si>
  <si>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</si>
  <si>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 xml:space="preserve">Nesumokėtos išperkamosios nuomos dalis laikotarpio pabaigoje </t>
  </si>
  <si>
    <t>5.3.5.</t>
  </si>
  <si>
    <t>Išperkamosios nuomos palūkanų mokėjimas</t>
  </si>
  <si>
    <t>5.4.</t>
  </si>
  <si>
    <t>Pareiškėjo investicijų įgyvendinimo ir paramos išmokėjimo planas</t>
  </si>
  <si>
    <t>5.4.1.</t>
  </si>
  <si>
    <t>Investicija</t>
  </si>
  <si>
    <t>Data (metai, mėn.)</t>
  </si>
  <si>
    <t>Investicijų suma, Eur (be PVM)</t>
  </si>
  <si>
    <t>Investicijų suma, Eur (su PVM)</t>
  </si>
  <si>
    <t>Paramos suma, Eur</t>
  </si>
  <si>
    <t>5.4.1.1</t>
  </si>
  <si>
    <t>I etapas</t>
  </si>
  <si>
    <t>5.4.1.1.1</t>
  </si>
  <si>
    <t>5.4.1.1.2</t>
  </si>
  <si>
    <t>5.4.1.1.3</t>
  </si>
  <si>
    <t>5.4.1.1.4</t>
  </si>
  <si>
    <t>5.4.1.1.5</t>
  </si>
  <si>
    <t>5.4.1.1.6</t>
  </si>
  <si>
    <t>Iš viso investicijų</t>
  </si>
  <si>
    <t>x</t>
  </si>
  <si>
    <t>5.4.1.1.7</t>
  </si>
  <si>
    <t xml:space="preserve">Paramos išmokėjimas </t>
  </si>
  <si>
    <t>5.4.1.1.8</t>
  </si>
  <si>
    <t>Finansavimo šaltinis:</t>
  </si>
  <si>
    <t>5.4.1.1.8.1</t>
  </si>
  <si>
    <t>Pareiškėjo lėšos, Eur</t>
  </si>
  <si>
    <t>5.4.1.1.8.2</t>
  </si>
  <si>
    <t>Paskola/finansinė nuoma (lizingas), Eur</t>
  </si>
  <si>
    <t>5.4.1.2</t>
  </si>
  <si>
    <t>II etapas</t>
  </si>
  <si>
    <t>5.4.1.2.1</t>
  </si>
  <si>
    <t>5.4.1.2.2</t>
  </si>
  <si>
    <t>5.4.1.2.3</t>
  </si>
  <si>
    <t>5.4.1.2.4</t>
  </si>
  <si>
    <t>5.4.1.2.5</t>
  </si>
  <si>
    <t>5.4.1.2.6</t>
  </si>
  <si>
    <t>5.4.1.2.7</t>
  </si>
  <si>
    <t>5.4.1.2.8</t>
  </si>
  <si>
    <t>5.4.1.2.8.1</t>
  </si>
  <si>
    <t>Paramos lėšos, Eur</t>
  </si>
  <si>
    <t>5.4.1.2.8.2</t>
  </si>
  <si>
    <t>Susigrąžintas PVM, Eur</t>
  </si>
  <si>
    <t>5.4.1.2.8.3</t>
  </si>
  <si>
    <t>5.4.1.2.8.4</t>
  </si>
  <si>
    <t>5.4.1.3</t>
  </si>
  <si>
    <t>III etapas</t>
  </si>
  <si>
    <t>5.4.1.3.1</t>
  </si>
  <si>
    <t>5.4.1.3.2</t>
  </si>
  <si>
    <t>5.4.1.3.3</t>
  </si>
  <si>
    <t>5.4.1.3.4</t>
  </si>
  <si>
    <t>5.4.1.3.5</t>
  </si>
  <si>
    <t>5.4.1.3.6</t>
  </si>
  <si>
    <t>5.4.1.3.7</t>
  </si>
  <si>
    <t>5.4.1.3.8</t>
  </si>
  <si>
    <t>5.4.1.3.8.1</t>
  </si>
  <si>
    <t>5.4.1.3.8.2</t>
  </si>
  <si>
    <t>5.4.1.3.8.3</t>
  </si>
  <si>
    <t>5.4.1.3.8.4</t>
  </si>
  <si>
    <t>5.4.1.4</t>
  </si>
  <si>
    <t>IV etapas</t>
  </si>
  <si>
    <t>5.4.1.4.1</t>
  </si>
  <si>
    <t>5.4.1.4.2</t>
  </si>
  <si>
    <t>5.4.1.4.3</t>
  </si>
  <si>
    <t>5.4.1.4.4</t>
  </si>
  <si>
    <t>5.4.1.4.5</t>
  </si>
  <si>
    <t>5.4.1.4.6</t>
  </si>
  <si>
    <t>5.4.1.4.7</t>
  </si>
  <si>
    <t>5.4.1.4.8</t>
  </si>
  <si>
    <t>5.4.1.4.8.1</t>
  </si>
  <si>
    <t>5.4.1.4.8.2</t>
  </si>
  <si>
    <t>5.4.1.4.8.3</t>
  </si>
  <si>
    <t>5.4.1.4.8.4</t>
  </si>
  <si>
    <t>5.4.2</t>
  </si>
  <si>
    <t>IŠ VISO</t>
  </si>
  <si>
    <t>5.4.2.1</t>
  </si>
  <si>
    <t>Investicijų</t>
  </si>
  <si>
    <t>5.4.2.2</t>
  </si>
  <si>
    <t>5.4.2.3</t>
  </si>
  <si>
    <t>5.4.2.4</t>
  </si>
  <si>
    <t>5.4.2.5</t>
  </si>
  <si>
    <t>5.4.2.6</t>
  </si>
  <si>
    <t>5.4.2.7</t>
  </si>
  <si>
    <t>6.</t>
  </si>
  <si>
    <t>PAREIŠKĖJO FINANSINĖS ATASKAITOS IR PROGNOZĖS, EUR</t>
  </si>
  <si>
    <t>BALANSO PROGNOZĖS</t>
  </si>
  <si>
    <t>TURTAS</t>
  </si>
  <si>
    <t>A.</t>
  </si>
  <si>
    <t>ILGALAIKIS TURTAS</t>
  </si>
  <si>
    <t>NEMATERIALUSIS TURTAS</t>
  </si>
  <si>
    <t>MATERIALUSIS TURTAS</t>
  </si>
  <si>
    <t>2.3.</t>
  </si>
  <si>
    <t>2.4.</t>
  </si>
  <si>
    <t>2.5.</t>
  </si>
  <si>
    <t>Kiti įrenginiai, prietaisai ir įrankiai</t>
  </si>
  <si>
    <t>2.6.</t>
  </si>
  <si>
    <t>Investicinis turtas</t>
  </si>
  <si>
    <t>2.7.</t>
  </si>
  <si>
    <t>Sumokėti avansai ir vykdomi materialiojo turto statybos (gamybos) darbai</t>
  </si>
  <si>
    <t>FINANSINIS TURTAS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</si>
  <si>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</si>
  <si>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</si>
  <si>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</si>
  <si>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</si>
  <si>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</si>
  <si>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</si>
  <si>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</si>
  <si>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</si>
  <si>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</si>
  <si>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</si>
  <si>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</si>
  <si>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</si>
  <si>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1.5.</t>
  </si>
  <si>
    <t>1.6.</t>
  </si>
  <si>
    <t>Ilgalaikis materialusis turtas, skirtas parduoti</t>
  </si>
  <si>
    <t>1.7.</t>
  </si>
  <si>
    <t>Sumokėti avansai</t>
  </si>
  <si>
    <t>PER VIENUS METUS GAUTINOS SUMOS</t>
  </si>
  <si>
    <t>Pirkėjų skolos</t>
  </si>
  <si>
    <t>Įmonių grupės įmonių skolos</t>
  </si>
  <si>
    <t>Asocijuotųjų įmonių skolos</t>
  </si>
  <si>
    <t>Kitos gautinos sumos</t>
  </si>
  <si>
    <t>TRUMPALAIKĖS INVESTICIJOS</t>
  </si>
  <si>
    <t>Įmonių grupės įmonių akcijos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</si>
  <si>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</si>
  <si>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</si>
  <si>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</si>
  <si>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</si>
  <si>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</si>
  <si>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</si>
  <si>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</si>
  <si>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</si>
  <si>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</si>
  <si>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</si>
  <si>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Rezervai</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</si>
  <si>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</si>
  <si>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</si>
  <si>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</si>
  <si>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</si>
  <si>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</si>
  <si>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</si>
  <si>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</si>
  <si>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</si>
  <si>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</si>
  <si>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</si>
  <si>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</si>
  <si>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</si>
  <si>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</si>
  <si>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Kitos mokėtinos sumos ir ilgalaikiai įsipareigojimai</t>
  </si>
  <si>
    <t>PER VIENUS METUS MOKĖTINOS SUMOS IR KITI TRUMPALAIKIAI ĮSIPAREIGOJIMAI</t>
  </si>
  <si>
    <t>2.1</t>
  </si>
  <si>
    <t>2.2</t>
  </si>
  <si>
    <t>2.3</t>
  </si>
  <si>
    <t>2.4</t>
  </si>
  <si>
    <t>Pelno mokesčio įsipareigojimai</t>
  </si>
  <si>
    <t>2.5</t>
  </si>
  <si>
    <t>Su darbo santykiais susiję įsipareigojimai</t>
  </si>
  <si>
    <t>2.6</t>
  </si>
  <si>
    <t>Kitos mokėtinos sumos ir trumpalaikiai įsipareigojimai</t>
  </si>
  <si>
    <t>H.</t>
  </si>
  <si>
    <t>SUKAUPTOS SĄNAUDOS IR ATEINANČIŲ LAIKOTARPIŲ PAJAMOS</t>
  </si>
  <si>
    <t>PELNO (NUOSTOLIŲ) PROGNOZĖS</t>
  </si>
  <si>
    <t>Pardavimo pajamos</t>
  </si>
  <si>
    <t>Biologinio turto tikrosios vertės padidėjimas (sumažėjimas)</t>
  </si>
  <si>
    <t>BENDRASIS PELNAS (NUOSTOLIAI)</t>
  </si>
  <si>
    <t>7.</t>
  </si>
  <si>
    <t>Kitos veiklos rezultatai - pelnas (nuostuoliai)</t>
  </si>
  <si>
    <t>8.</t>
  </si>
  <si>
    <t>Dotacijos susijusios su pajamomis</t>
  </si>
  <si>
    <t>9.</t>
  </si>
  <si>
    <t>Investicijų į patronuojančiosios, patronuojamųjų ir asocijuotųjų įmonių akcijas pajamos</t>
  </si>
  <si>
    <t>10.</t>
  </si>
  <si>
    <t>Kitų ilgalaikių investicijų ir paskolų pajamos</t>
  </si>
  <si>
    <t>11.</t>
  </si>
  <si>
    <t>Kitos palūkanų ir panašios pajamos</t>
  </si>
  <si>
    <t>12.</t>
  </si>
  <si>
    <t>Finansinio turto ir trumpalaikių investicijų vertės sumažėjimas (-)</t>
  </si>
  <si>
    <t>13.</t>
  </si>
  <si>
    <t>14.</t>
  </si>
  <si>
    <t>PELNAS (NUOSTOLIAI) PRIEŠ APMOKESTINIMĄ</t>
  </si>
  <si>
    <t>15.</t>
  </si>
  <si>
    <t>Pelno mokestis (-)</t>
  </si>
  <si>
    <t>16.</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</si>
  <si>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</si>
  <si>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</si>
  <si>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</si>
  <si>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</si>
  <si>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</si>
  <si>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</si>
  <si>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</si>
  <si>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</si>
  <si>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</si>
  <si>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</si>
  <si>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1.8.</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</si>
  <si>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</si>
  <si>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</si>
  <si>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</si>
  <si>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</si>
  <si>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</si>
  <si>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</si>
  <si>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</si>
  <si>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</si>
  <si>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</si>
  <si>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</si>
  <si>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</si>
  <si>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</si>
  <si>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</si>
  <si>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</si>
  <si>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</si>
  <si>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</si>
  <si>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</si>
  <si>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</si>
  <si>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</si>
  <si>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</si>
  <si>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</si>
  <si>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</si>
  <si>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</si>
  <si>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</si>
  <si>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</si>
  <si>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</si>
  <si>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</si>
  <si>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</si>
  <si>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</si>
  <si>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</si>
  <si>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</si>
  <si>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Ilgalaikio turto, išskyrus investicijas įsigijimas (-)</t>
  </si>
  <si>
    <t>Ilgalaikio turto, išskyrus investicijas perleidimas (+)</t>
  </si>
  <si>
    <t>Ilgalaikių investicijų įsigijimas (-), perleidimas (+)</t>
  </si>
  <si>
    <t>Paskolų suteikimas (-)</t>
  </si>
  <si>
    <t>Paskolų susigrąžinimas (+)</t>
  </si>
  <si>
    <t>Gauti dividendai, palūkanos (+)</t>
  </si>
  <si>
    <t>2.7</t>
  </si>
  <si>
    <t>Kitas investicinės veiklos pinigų srautų padidėjimas (+)</t>
  </si>
  <si>
    <t>2.8</t>
  </si>
  <si>
    <t>Kitas investicinės veiklos pinigų srautų sumažėjimas (-)</t>
  </si>
  <si>
    <t>Grynieji investicinės veiklos pinigų srautai</t>
  </si>
  <si>
    <t>Finansinės veiklos pinigų srautai</t>
  </si>
  <si>
    <t>Pinigų srautai, susiję su įmonės savininkais</t>
  </si>
  <si>
    <t>Akcijų išleidimas (+)</t>
  </si>
  <si>
    <t>3.1.2.</t>
  </si>
  <si>
    <t>Savininkų įnašai nuostoliams padengti (+)</t>
  </si>
  <si>
    <t>3.1.3.</t>
  </si>
  <si>
    <t>Savų akcijų supirkimas (-)</t>
  </si>
  <si>
    <t>3.1.4.</t>
  </si>
  <si>
    <t>Dividendų išmokėjimas (-)</t>
  </si>
  <si>
    <t>Pinigų srautai, susiję su kitais finansavimo šaltiniais</t>
  </si>
  <si>
    <t>Finansinių skolų padidėjimas (+)</t>
  </si>
  <si>
    <t>3.2.1.1.</t>
  </si>
  <si>
    <t>Paskolų gavimas (+)</t>
  </si>
  <si>
    <t>3.2.1.2.</t>
  </si>
  <si>
    <t>Obligacijų išleidimas (+)</t>
  </si>
  <si>
    <t>Finansinių skolų sumažėjimas (-)</t>
  </si>
  <si>
    <t>3.2.2.1.</t>
  </si>
  <si>
    <t>Paskolų grąžinimas (-)</t>
  </si>
  <si>
    <t>3.2.2.2.</t>
  </si>
  <si>
    <t>Obligacijų supirkimas (-)</t>
  </si>
  <si>
    <t>3.2.2.3.</t>
  </si>
  <si>
    <t>Sumokėtos palūkanos (-)</t>
  </si>
  <si>
    <t>3.2.2.4.</t>
  </si>
  <si>
    <t>Lizingo (finansinės nuomos) mokėjimai (-)</t>
  </si>
  <si>
    <t>3.2.3.</t>
  </si>
  <si>
    <t>Kitų įmonės įsipareigojimų padidėjimas (+)</t>
  </si>
  <si>
    <t>3.2.4.</t>
  </si>
  <si>
    <t>Kitų įmonės įsipareigojimų sumažėjimas (-)</t>
  </si>
  <si>
    <t>3.2.5.</t>
  </si>
  <si>
    <r>
      <t xml:space="preserve">Kitas finansinės veiklos pinigų srautų padidėjimas </t>
    </r>
    <r>
      <rPr>
        <b/>
        <i/>
        <sz val="11"/>
        <color rgb="FF000000"/>
        <rFont val="Calibri"/>
      </rPr>
      <t xml:space="preserve">(DOTACIJOS SUSIJUSIOS SU TURTU) </t>
    </r>
    <r>
      <rPr>
        <i/>
        <sz val="11"/>
        <color rgb="FF000000"/>
        <rFont val="Calibri"/>
      </rPr>
      <t>(+)</t>
    </r>
  </si>
  <si>
    <t>3.2.6.</t>
  </si>
  <si>
    <t>Kitas finansinės veiklos pinigų srautų sumažėjimas (-)</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</si>
  <si>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</si>
  <si>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</si>
  <si>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</si>
  <si>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</si>
  <si>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</si>
  <si>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</si>
  <si>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Praėję ataskaitiniai metai &lt;...&gt;</t>
  </si>
  <si>
    <t>7.1.</t>
  </si>
  <si>
    <t>Paskolų padengimo rodiklis</t>
  </si>
  <si>
    <t>7.2.</t>
  </si>
  <si>
    <t>Skolos rodiklis</t>
  </si>
  <si>
    <t>7.3.</t>
  </si>
  <si>
    <t>Grynasis pelningumas</t>
  </si>
  <si>
    <t xml:space="preserve"> –</t>
  </si>
  <si>
    <t>Privatus verslas, vykdomas fizinio asmens (išskyrus ūkininkus)</t>
  </si>
  <si>
    <t>Ūkininko vykdomas verslas</t>
  </si>
  <si>
    <t>Verslo plėtra</t>
  </si>
  <si>
    <t>Žemės ūkio verslas</t>
  </si>
  <si>
    <t>Integruotas</t>
  </si>
  <si>
    <t>Įterptinis</t>
  </si>
  <si>
    <t>VVG teritorijos dalis</t>
  </si>
  <si>
    <t>Dalis Lietuvos Respublikos teritorijos</t>
  </si>
  <si>
    <t>Visa Lietuvos Respublikos teritorija</t>
  </si>
  <si>
    <r>
      <t>D</t>
    </r>
    <r>
      <rPr>
        <sz val="11"/>
        <color theme="1"/>
        <rFont val="Calibri"/>
      </rPr>
      <t>alis ES teritorijos</t>
    </r>
  </si>
  <si>
    <r>
      <t>V</t>
    </r>
    <r>
      <rPr>
        <sz val="11"/>
        <color theme="1"/>
        <rFont val="Calibri"/>
      </rPr>
      <t>isa ES teritorija</t>
    </r>
  </si>
  <si>
    <r>
      <t>K</t>
    </r>
    <r>
      <rPr>
        <sz val="11"/>
        <color theme="1"/>
        <rFont val="Calibri"/>
      </rPr>
      <t>ita:</t>
    </r>
  </si>
  <si>
    <t>Uždaroji akcinė bendrovė</t>
  </si>
  <si>
    <t>Mažoji bendrija</t>
  </si>
  <si>
    <t>Individuali įmonė</t>
  </si>
  <si>
    <t>Fizinis asmuo, veikiantis pagal individualios veiklos pažymą</t>
  </si>
  <si>
    <t>Ūkininkas</t>
  </si>
  <si>
    <t>Susijęs su kitais ūkio subjektais</t>
  </si>
  <si>
    <t>Įmonės dydis</t>
  </si>
  <si>
    <t>Maža įmonė</t>
  </si>
  <si>
    <t>Vidutinė įmonė</t>
  </si>
  <si>
    <t>ES finansavimo gavimas 1</t>
  </si>
  <si>
    <t>Negavęs ES ir valstybės paramos per paskutinius trejus mokestinius metus</t>
  </si>
  <si>
    <t>Gavęs ES ir valstybės paramą per paskutinius trejus mokestinius metus</t>
  </si>
  <si>
    <t>ES finansavimo gavimas 2</t>
  </si>
  <si>
    <r>
      <t>Pareiškėjas ir su juo susiję ūkio subjektai,</t>
    </r>
    <r>
      <rPr>
        <b/>
        <sz val="11"/>
        <color theme="1"/>
        <rFont val="Calibri"/>
      </rPr>
      <t xml:space="preserve"> </t>
    </r>
    <r>
      <rPr>
        <sz val="11"/>
        <color theme="1"/>
        <rFont val="Calibri"/>
      </rPr>
      <t>negavę ES ir valstybės paramos per paskutinius trejus mokestinius metus</t>
    </r>
  </si>
  <si>
    <r>
      <t>Pareiškėjas ir (arba) su juo susiję ūkio subjektai,</t>
    </r>
    <r>
      <rPr>
        <b/>
        <sz val="11"/>
        <color theme="1"/>
        <rFont val="Calibri"/>
      </rPr>
      <t xml:space="preserve"> </t>
    </r>
    <r>
      <rPr>
        <sz val="11"/>
        <color theme="1"/>
        <rFont val="Calibri"/>
      </rPr>
      <t>gavę ES ir valstybės paramos per paskutinius trejus mokestinius metus</t>
    </r>
  </si>
  <si>
    <t>Pareiškėjas – ūkio subjektas pagal verslo vykdymo patirtį</t>
  </si>
  <si>
    <t>Turi verslo vykdymo patirties</t>
  </si>
  <si>
    <t>Neturi verslo vykdymo patirties</t>
  </si>
  <si>
    <t>Didesnės arba lygios nacionaliniam vidutiniam darbo užmokesčiui;</t>
  </si>
  <si>
    <t>Mažesnės arba lygios nacionaliniam minimaliam darbo užmokesčiui.</t>
  </si>
  <si>
    <t>2022 m.                  mėn.      d.</t>
  </si>
  <si>
    <t>Teikiamos ir planuojamos teikti paslaugos ir paduodamos prekės</t>
  </si>
  <si>
    <t>Parduota paslaugų arba prekių &lt;..&gt;</t>
  </si>
  <si>
    <t xml:space="preserve">Parduota  (mato vnt.) </t>
  </si>
  <si>
    <t>Parduotos paslaugos/prekės vidutinis įkainis (Eur už mato vnt.)</t>
  </si>
  <si>
    <t>Parduota  (mato vnt.)</t>
  </si>
  <si>
    <t>Parduotos paslaugos/ prekės vidutinis įkainis (Eur už mato vnt.)</t>
  </si>
  <si>
    <t>4.3.1.5</t>
  </si>
  <si>
    <t>4.3.1.6</t>
  </si>
  <si>
    <t>4.3.1.7</t>
  </si>
  <si>
    <t>4.3.1.8</t>
  </si>
  <si>
    <t>4.3.1.9</t>
  </si>
  <si>
    <t>(Įrašykite ilgalaikio turto grupę)</t>
  </si>
  <si>
    <t>4.3.4.</t>
  </si>
  <si>
    <t>4.3.4.1</t>
  </si>
  <si>
    <t>4.3.4.2</t>
  </si>
  <si>
    <t>4.3.4.3</t>
  </si>
  <si>
    <t>4.3.4.4</t>
  </si>
  <si>
    <t>4.3.4.5</t>
  </si>
  <si>
    <t>4.3.4.6</t>
  </si>
  <si>
    <t>4.3.4.7</t>
  </si>
  <si>
    <t>4.3.4.8</t>
  </si>
  <si>
    <t>4.3.4.9</t>
  </si>
  <si>
    <t>gamyba</t>
  </si>
  <si>
    <t>prekyba</t>
  </si>
  <si>
    <t>Darbuotojai</t>
  </si>
  <si>
    <t>Turtas</t>
  </si>
  <si>
    <t>Infrastruktūra</t>
  </si>
  <si>
    <t>Verslo aplinka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</si>
</sst>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m\.d"/>
    <numFmt numFmtId="165" formatCode="yyyy/mm"/>
  </numFmts>
  <fonts count="33" x14ac:knownFonts="1">
    <font>
      <sz val="11"/>
      <color theme="1"/>
      <name val="Arial"/>
    </font>
    <font>
      <sz val="11"/>
      <color theme="1"/>
      <name val="Calibri"/>
      <family val="2"/>
      <charset val="186"/>
      <scheme val="minor"/>
    </font>
    <font>
      <b/>
      <sz val="11"/>
      <color rgb="FF000000"/>
      <name val="Calibri"/>
    </font>
    <font>
      <sz val="11"/>
      <name val="Arial"/>
    </font>
    <font>
      <sz val="11"/>
      <color theme="1"/>
      <name val="Calibri"/>
    </font>
    <font>
      <b/>
      <sz val="12"/>
      <color theme="1"/>
      <name val="Times New Roman"/>
    </font>
    <font>
      <sz val="11"/>
      <color rgb="FF000000"/>
      <name val="Calibri"/>
    </font>
    <font>
      <b/>
      <sz val="11"/>
      <color theme="1"/>
      <name val="Calibri"/>
    </font>
    <font>
      <sz val="11"/>
      <color rgb="FFFF0000"/>
      <name val="Calibri"/>
    </font>
    <font>
      <b/>
      <i/>
      <sz val="11"/>
      <color theme="1"/>
      <name val="Calibri"/>
    </font>
    <font>
      <b/>
      <i/>
      <sz val="11"/>
      <color rgb="FF000000"/>
      <name val="Calibri"/>
    </font>
    <font>
      <b/>
      <sz val="11"/>
      <color rgb="FF000000"/>
      <name val="Arial"/>
    </font>
    <font>
      <sz val="11"/>
      <color rgb="FF000000"/>
      <name val="Arial"/>
    </font>
    <font>
      <i/>
      <sz val="11"/>
      <color rgb="FF000000"/>
      <name val="Calibri"/>
    </font>
    <font>
      <sz val="9"/>
      <color theme="1"/>
      <name val="Calibri"/>
    </font>
    <font>
      <b/>
      <i/>
      <sz val="11"/>
      <color rgb="FFFF0000"/>
      <name val="Calibri"/>
    </font>
    <font>
      <sz val="11"/>
      <color theme="1"/>
      <name val="Calibri"/>
    </font>
    <font>
      <i/>
      <sz val="11"/>
      <color theme="1"/>
      <name val="Calibri"/>
    </font>
    <font>
      <i/>
      <sz val="10"/>
      <color rgb="FF000000"/>
      <name val="Calibri"/>
    </font>
    <font>
      <i/>
      <sz val="10"/>
      <color theme="1"/>
      <name val="Calibri"/>
    </font>
    <font>
      <i/>
      <sz val="11"/>
      <color rgb="FF000000"/>
      <name val="Arial"/>
    </font>
    <font>
      <i/>
      <sz val="11"/>
      <color rgb="FFFF0000"/>
      <name val="Calibri"/>
    </font>
    <font>
      <sz val="11"/>
      <color rgb="FF000000"/>
      <name val="Calibri"/>
      <family val="2"/>
      <charset val="186"/>
      <scheme val="major"/>
    </font>
    <font>
      <sz val="11"/>
      <color rgb="FF000000"/>
      <name val="Calibri"/>
      <family val="2"/>
      <charset val="186"/>
    </font>
    <font>
      <i/>
      <sz val="11"/>
      <name val="Calibri"/>
      <family val="2"/>
      <charset val="186"/>
    </font>
    <font>
      <sz val="11"/>
      <color rgb="FF000000"/>
      <name val="Calibri"/>
      <family val="2"/>
      <charset val="186"/>
      <scheme val="minor"/>
    </font>
    <font>
      <b/>
      <sz val="11"/>
      <color theme="1"/>
      <name val="Calibri"/>
      <family val="2"/>
      <charset val="186"/>
    </font>
    <font>
      <b/>
      <i/>
      <sz val="11"/>
      <color rgb="FF000000"/>
      <name val="Calibri"/>
      <family val="2"/>
      <charset val="186"/>
    </font>
    <font>
      <sz val="11"/>
      <color theme="1"/>
      <name val="Calibri"/>
      <family val="2"/>
      <charset val="186"/>
    </font>
    <font>
      <b/>
      <i/>
      <sz val="11"/>
      <color theme="1"/>
      <name val="Calibri"/>
      <family val="2"/>
      <charset val="186"/>
    </font>
    <font>
      <sz val="8"/>
      <name val="Arial"/>
      <family val="2"/>
      <charset val="186"/>
    </font>
    <font>
      <i/>
      <sz val="11"/>
      <name val="Arial"/>
      <family val="2"/>
      <charset val="186"/>
    </font>
    <font>
      <b/>
      <sz val="11"/>
      <color rgb="FF000000"/>
      <name val="Calibri"/>
      <family val="2"/>
      <charset val="186"/>
    </font>
  </fonts>
  <fills count="11">
    <fill>
      <patternFill patternType="none"/>
    </fill>
    <fill>
      <patternFill patternType="gray125"/>
    </fill>
    <fill>
      <patternFill patternType="solid">
        <fgColor rgb="FFF2F2F2"/>
        <bgColor rgb="FFF2F2F2"/>
      </patternFill>
    </fill>
    <fill>
      <patternFill patternType="solid">
        <fgColor rgb="FFF7CAAC"/>
        <bgColor rgb="FFF7CAAC"/>
      </patternFill>
    </fill>
    <fill>
      <patternFill patternType="solid">
        <fgColor rgb="FFFBE4D5"/>
        <bgColor rgb="FFFBE4D5"/>
      </patternFill>
    </fill>
    <fill>
      <patternFill patternType="solid">
        <fgColor rgb="FFFFFFFF"/>
        <bgColor rgb="FFFFFFFF"/>
      </patternFill>
    </fill>
    <fill>
      <patternFill patternType="solid">
        <fgColor rgb="FFC5E0B3"/>
        <bgColor rgb="FFC5E0B3"/>
      </patternFill>
    </fill>
    <fill>
      <patternFill patternType="solid">
        <fgColor theme="0"/>
        <bgColor theme="0"/>
      </patternFill>
    </fill>
    <fill>
      <patternFill patternType="solid">
        <fgColor rgb="FFBDD6EE"/>
        <bgColor rgb="FFBDD6EE"/>
      </patternFill>
    </fill>
    <fill>
      <patternFill patternType="solid">
        <fgColor theme="0" tint="-4.9989318521683403E-2"/>
        <bgColor indexed="64"/>
      </patternFill>
    </fill>
    <fill>
      <patternFill patternType="solid">
        <fgColor theme="5" tint="0.79998168889431442"/>
        <bgColor indexed="64"/>
      </patternFill>
    </fill>
  </fills>
  <borders count="4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top/>
      <bottom/>
      <diagonal/>
    </border>
    <border>
      <left style="thin">
        <color indexed="64"/>
      </left>
      <right style="thin">
        <color indexed="64"/>
      </right>
      <top/>
      <bottom style="thin">
        <color indexed="64"/>
      </bottom>
      <diagonal/>
    </border>
    <border>
      <left style="medium">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thin">
        <color rgb="FF000000"/>
      </left>
      <right style="medium">
        <color indexed="64"/>
      </right>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1">
    <xf numFmtId="0" fontId="0" fillId="0" borderId="0"/>
  </cellStyleXfs>
  <cellXfs count="307">
    <xf numFmtId="0" fontId="0" fillId="0" borderId="0" xfId="0"/>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center" vertical="center"/>
    </xf>
    <xf numFmtId="0" fontId="5"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2" fontId="6" fillId="2" borderId="4" xfId="0" applyNumberFormat="1" applyFont="1" applyFill="1" applyBorder="1" applyAlignment="1">
      <alignment horizontal="center" vertical="center" wrapText="1"/>
    </xf>
    <xf numFmtId="0" fontId="7" fillId="3" borderId="5" xfId="0" applyFont="1" applyFill="1" applyBorder="1" applyAlignment="1">
      <alignment horizontal="left" vertical="top" wrapText="1"/>
    </xf>
    <xf numFmtId="0" fontId="4" fillId="0" borderId="5" xfId="0" applyFont="1" applyBorder="1" applyAlignment="1">
      <alignment horizontal="left" vertical="top" wrapText="1"/>
    </xf>
    <xf numFmtId="0" fontId="4" fillId="4" borderId="5" xfId="0" applyFont="1" applyFill="1" applyBorder="1" applyAlignment="1">
      <alignment horizontal="left" vertical="top" wrapText="1"/>
    </xf>
    <xf numFmtId="0" fontId="6" fillId="2" borderId="5" xfId="0" applyFont="1" applyFill="1" applyBorder="1" applyAlignment="1">
      <alignment horizontal="left" vertical="top" wrapText="1"/>
    </xf>
    <xf numFmtId="164" fontId="6" fillId="2" borderId="5" xfId="0" applyNumberFormat="1" applyFont="1" applyFill="1" applyBorder="1" applyAlignment="1">
      <alignment horizontal="left" vertical="top" wrapText="1"/>
    </xf>
    <xf numFmtId="0" fontId="4" fillId="2" borderId="5" xfId="0" applyFont="1" applyFill="1" applyBorder="1" applyAlignment="1">
      <alignment horizontal="left" vertical="top" wrapText="1"/>
    </xf>
    <xf numFmtId="0" fontId="7" fillId="4" borderId="5" xfId="0" applyFont="1" applyFill="1" applyBorder="1" applyAlignment="1">
      <alignment horizontal="left" vertical="top" wrapText="1"/>
    </xf>
    <xf numFmtId="0" fontId="6" fillId="2" borderId="5" xfId="0" applyFont="1" applyFill="1" applyBorder="1" applyAlignment="1">
      <alignment horizontal="center" vertical="top" wrapText="1"/>
    </xf>
    <xf numFmtId="14" fontId="6" fillId="0" borderId="5" xfId="0" applyNumberFormat="1" applyFont="1" applyBorder="1" applyAlignment="1">
      <alignment horizontal="left" vertical="top" wrapText="1"/>
    </xf>
    <xf numFmtId="0" fontId="4" fillId="0" borderId="5" xfId="0" applyFont="1" applyBorder="1" applyAlignment="1">
      <alignment vertical="center" wrapText="1"/>
    </xf>
    <xf numFmtId="14" fontId="6" fillId="2" borderId="5" xfId="0" applyNumberFormat="1" applyFont="1" applyFill="1" applyBorder="1" applyAlignment="1">
      <alignment horizontal="left" vertical="top" wrapText="1"/>
    </xf>
    <xf numFmtId="2" fontId="4" fillId="0" borderId="0" xfId="0" applyNumberFormat="1" applyFont="1" applyAlignment="1">
      <alignment vertical="center" wrapText="1"/>
    </xf>
    <xf numFmtId="0" fontId="4" fillId="0" borderId="0" xfId="0" applyFont="1" applyAlignment="1">
      <alignment horizontal="left" vertical="top"/>
    </xf>
    <xf numFmtId="0" fontId="7" fillId="3" borderId="5" xfId="0" applyFont="1" applyFill="1" applyBorder="1" applyAlignment="1">
      <alignment horizontal="center" vertical="top" wrapText="1"/>
    </xf>
    <xf numFmtId="0" fontId="4" fillId="0" borderId="0" xfId="0" applyFont="1" applyAlignment="1">
      <alignment horizontal="center" vertical="top"/>
    </xf>
    <xf numFmtId="0" fontId="7" fillId="0" borderId="5"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wrapText="1"/>
    </xf>
    <xf numFmtId="0" fontId="7" fillId="5" borderId="5" xfId="0" applyFont="1" applyFill="1" applyBorder="1" applyAlignment="1">
      <alignment horizontal="center" vertical="top" wrapText="1"/>
    </xf>
    <xf numFmtId="0" fontId="8" fillId="0" borderId="0" xfId="0" applyFont="1" applyAlignment="1">
      <alignment horizontal="left" vertical="center"/>
    </xf>
    <xf numFmtId="0" fontId="7" fillId="4"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0" xfId="0" applyFont="1" applyAlignment="1">
      <alignment horizontal="left" vertical="top"/>
    </xf>
    <xf numFmtId="0" fontId="6" fillId="0" borderId="5" xfId="0" applyFont="1" applyBorder="1" applyAlignment="1">
      <alignment horizontal="left" vertical="top" wrapText="1"/>
    </xf>
    <xf numFmtId="2" fontId="6" fillId="2" borderId="5" xfId="0" applyNumberFormat="1" applyFont="1" applyFill="1" applyBorder="1" applyAlignment="1">
      <alignment horizontal="right" vertical="center" wrapText="1"/>
    </xf>
    <xf numFmtId="2" fontId="4" fillId="5" borderId="5" xfId="0" applyNumberFormat="1" applyFont="1" applyFill="1" applyBorder="1" applyAlignment="1">
      <alignment horizontal="right" vertical="top" wrapText="1"/>
    </xf>
    <xf numFmtId="0" fontId="7" fillId="5" borderId="5" xfId="0" applyFont="1" applyFill="1" applyBorder="1" applyAlignment="1">
      <alignment horizontal="left" vertical="top" wrapText="1"/>
    </xf>
    <xf numFmtId="2" fontId="7" fillId="5" borderId="5" xfId="0" applyNumberFormat="1" applyFont="1" applyFill="1" applyBorder="1" applyAlignment="1">
      <alignment horizontal="right" vertical="top" wrapText="1"/>
    </xf>
    <xf numFmtId="0" fontId="7" fillId="0" borderId="0" xfId="0" applyFont="1" applyAlignment="1">
      <alignment horizontal="left" vertical="top"/>
    </xf>
    <xf numFmtId="0" fontId="4" fillId="5" borderId="5" xfId="0" applyFont="1" applyFill="1" applyBorder="1" applyAlignment="1">
      <alignment horizontal="left" vertical="top" wrapText="1"/>
    </xf>
    <xf numFmtId="0" fontId="6" fillId="2" borderId="5" xfId="0" applyFont="1" applyFill="1" applyBorder="1" applyAlignment="1">
      <alignment horizontal="right" vertical="center" wrapText="1"/>
    </xf>
    <xf numFmtId="0" fontId="8" fillId="0" borderId="0" xfId="0" applyFont="1" applyAlignment="1">
      <alignment horizontal="left" vertical="top"/>
    </xf>
    <xf numFmtId="1" fontId="6" fillId="2" borderId="5" xfId="0" applyNumberFormat="1" applyFont="1" applyFill="1" applyBorder="1" applyAlignment="1">
      <alignment horizontal="right" vertical="center" wrapText="1"/>
    </xf>
    <xf numFmtId="1" fontId="11" fillId="2" borderId="5" xfId="0" applyNumberFormat="1" applyFont="1" applyFill="1" applyBorder="1" applyAlignment="1">
      <alignment horizontal="right" vertical="center" wrapText="1"/>
    </xf>
    <xf numFmtId="1" fontId="7" fillId="5" borderId="5" xfId="0" applyNumberFormat="1" applyFont="1" applyFill="1" applyBorder="1" applyAlignment="1">
      <alignment horizontal="right" vertical="top" wrapText="1"/>
    </xf>
    <xf numFmtId="2" fontId="6" fillId="6" borderId="5" xfId="0" applyNumberFormat="1" applyFont="1" applyFill="1" applyBorder="1" applyAlignment="1">
      <alignment horizontal="right" vertical="center" wrapText="1"/>
    </xf>
    <xf numFmtId="1" fontId="4" fillId="5" borderId="5" xfId="0" applyNumberFormat="1" applyFont="1" applyFill="1" applyBorder="1" applyAlignment="1">
      <alignment horizontal="right" vertical="top" wrapText="1"/>
    </xf>
    <xf numFmtId="1" fontId="12" fillId="2" borderId="5" xfId="0" applyNumberFormat="1" applyFont="1" applyFill="1" applyBorder="1" applyAlignment="1">
      <alignment horizontal="right" vertical="center" wrapText="1"/>
    </xf>
    <xf numFmtId="0" fontId="4" fillId="5" borderId="16" xfId="0" applyFont="1" applyFill="1" applyBorder="1" applyAlignment="1">
      <alignment horizontal="left" vertical="top" wrapText="1"/>
    </xf>
    <xf numFmtId="1" fontId="4" fillId="5" borderId="16" xfId="0" applyNumberFormat="1" applyFont="1" applyFill="1" applyBorder="1" applyAlignment="1">
      <alignment horizontal="right" vertical="top" wrapText="1"/>
    </xf>
    <xf numFmtId="0" fontId="4" fillId="5" borderId="18" xfId="0" applyFont="1" applyFill="1" applyBorder="1" applyAlignment="1">
      <alignment horizontal="left" vertical="top" wrapText="1"/>
    </xf>
    <xf numFmtId="2" fontId="4" fillId="5" borderId="18" xfId="0" applyNumberFormat="1" applyFont="1" applyFill="1" applyBorder="1" applyAlignment="1">
      <alignment horizontal="right" vertical="top" wrapText="1"/>
    </xf>
    <xf numFmtId="2" fontId="4" fillId="2" borderId="5" xfId="0" applyNumberFormat="1" applyFont="1" applyFill="1" applyBorder="1" applyAlignment="1">
      <alignment horizontal="right" vertical="top" wrapText="1"/>
    </xf>
    <xf numFmtId="0" fontId="4" fillId="0" borderId="0" xfId="0" applyFont="1"/>
    <xf numFmtId="0" fontId="7" fillId="5" borderId="19" xfId="0" applyFont="1" applyFill="1" applyBorder="1" applyAlignment="1">
      <alignment horizontal="center" vertical="top" wrapText="1"/>
    </xf>
    <xf numFmtId="0" fontId="4" fillId="0" borderId="0" xfId="0" applyFont="1" applyAlignment="1">
      <alignment horizontal="center"/>
    </xf>
    <xf numFmtId="2" fontId="13" fillId="2" borderId="5" xfId="0" applyNumberFormat="1" applyFont="1" applyFill="1" applyBorder="1" applyAlignment="1">
      <alignment horizontal="right" vertical="center" wrapText="1"/>
    </xf>
    <xf numFmtId="0" fontId="7" fillId="4" borderId="5" xfId="0" applyFont="1" applyFill="1" applyBorder="1" applyAlignment="1">
      <alignment horizontal="left" vertical="center" wrapText="1"/>
    </xf>
    <xf numFmtId="0" fontId="7" fillId="0" borderId="0" xfId="0" applyFont="1"/>
    <xf numFmtId="0" fontId="14" fillId="5" borderId="5" xfId="0" applyFont="1" applyFill="1" applyBorder="1" applyAlignment="1">
      <alignment horizontal="left" vertical="top" wrapText="1"/>
    </xf>
    <xf numFmtId="165" fontId="4" fillId="2" borderId="5" xfId="0" applyNumberFormat="1" applyFont="1" applyFill="1" applyBorder="1" applyAlignment="1">
      <alignment horizontal="right" vertical="center" wrapText="1"/>
    </xf>
    <xf numFmtId="0" fontId="4" fillId="5" borderId="5" xfId="0" applyFont="1" applyFill="1" applyBorder="1" applyAlignment="1">
      <alignment horizontal="center" vertical="top" wrapText="1"/>
    </xf>
    <xf numFmtId="0" fontId="4" fillId="5" borderId="19" xfId="0" applyFont="1" applyFill="1" applyBorder="1" applyAlignment="1">
      <alignment vertical="top" wrapText="1"/>
    </xf>
    <xf numFmtId="0" fontId="4" fillId="5" borderId="20" xfId="0" applyFont="1" applyFill="1" applyBorder="1" applyAlignment="1">
      <alignment vertical="top" wrapText="1"/>
    </xf>
    <xf numFmtId="0" fontId="4" fillId="5" borderId="19" xfId="0" applyFont="1" applyFill="1" applyBorder="1" applyAlignment="1">
      <alignment horizontal="left" vertical="top" wrapText="1"/>
    </xf>
    <xf numFmtId="0" fontId="4" fillId="5" borderId="20" xfId="0" applyFont="1" applyFill="1" applyBorder="1" applyAlignment="1">
      <alignment horizontal="left" vertical="top" wrapText="1"/>
    </xf>
    <xf numFmtId="0" fontId="7" fillId="7" borderId="5" xfId="0" applyFont="1" applyFill="1" applyBorder="1" applyAlignment="1">
      <alignment horizontal="left" vertical="top" wrapText="1"/>
    </xf>
    <xf numFmtId="2" fontId="7" fillId="7" borderId="5" xfId="0" applyNumberFormat="1" applyFont="1" applyFill="1" applyBorder="1" applyAlignment="1">
      <alignment horizontal="center" vertical="top" wrapText="1"/>
    </xf>
    <xf numFmtId="2" fontId="7" fillId="7" borderId="5" xfId="0" applyNumberFormat="1" applyFont="1" applyFill="1" applyBorder="1" applyAlignment="1">
      <alignment horizontal="right" vertical="top" wrapText="1"/>
    </xf>
    <xf numFmtId="0" fontId="7" fillId="5" borderId="19" xfId="0" applyFont="1" applyFill="1" applyBorder="1" applyAlignment="1">
      <alignment vertical="top" wrapText="1"/>
    </xf>
    <xf numFmtId="0" fontId="7" fillId="5" borderId="20" xfId="0" applyFont="1" applyFill="1" applyBorder="1" applyAlignment="1">
      <alignment vertical="top" wrapText="1"/>
    </xf>
    <xf numFmtId="0" fontId="7" fillId="5" borderId="19" xfId="0" applyFont="1" applyFill="1" applyBorder="1" applyAlignment="1">
      <alignment horizontal="left" vertical="top" wrapText="1"/>
    </xf>
    <xf numFmtId="0" fontId="7" fillId="5" borderId="20" xfId="0" applyFont="1" applyFill="1" applyBorder="1" applyAlignment="1">
      <alignment horizontal="left" vertical="top" wrapText="1"/>
    </xf>
    <xf numFmtId="0" fontId="2" fillId="3" borderId="5" xfId="0" applyFont="1" applyFill="1" applyBorder="1" applyAlignment="1">
      <alignment horizontal="center" vertical="center" wrapText="1"/>
    </xf>
    <xf numFmtId="0" fontId="8" fillId="0" borderId="0" xfId="0" applyFont="1"/>
    <xf numFmtId="0" fontId="2" fillId="5" borderId="5" xfId="0" applyFont="1" applyFill="1" applyBorder="1" applyAlignment="1">
      <alignment horizontal="center" vertical="center" wrapText="1"/>
    </xf>
    <xf numFmtId="0" fontId="4" fillId="8" borderId="5" xfId="0" applyFont="1" applyFill="1" applyBorder="1" applyAlignment="1">
      <alignment vertical="center" wrapText="1"/>
    </xf>
    <xf numFmtId="0" fontId="2" fillId="3" borderId="5" xfId="0" applyFont="1" applyFill="1" applyBorder="1" applyAlignment="1">
      <alignment vertical="center" wrapText="1"/>
    </xf>
    <xf numFmtId="0" fontId="2" fillId="3" borderId="5" xfId="0" applyFont="1" applyFill="1" applyBorder="1" applyAlignment="1">
      <alignment horizontal="left" vertical="center" wrapText="1"/>
    </xf>
    <xf numFmtId="1" fontId="2" fillId="3" borderId="5" xfId="0" applyNumberFormat="1" applyFont="1" applyFill="1" applyBorder="1" applyAlignment="1">
      <alignment horizontal="right" vertical="center" wrapText="1"/>
    </xf>
    <xf numFmtId="0" fontId="2" fillId="4" borderId="5" xfId="0" applyFont="1" applyFill="1" applyBorder="1" applyAlignment="1">
      <alignment vertical="center" wrapText="1"/>
    </xf>
    <xf numFmtId="0" fontId="2" fillId="4" borderId="5" xfId="0" applyFont="1" applyFill="1" applyBorder="1" applyAlignment="1">
      <alignment horizontal="left" vertical="center" wrapText="1"/>
    </xf>
    <xf numFmtId="1" fontId="2" fillId="4" borderId="5" xfId="0" applyNumberFormat="1" applyFont="1" applyFill="1" applyBorder="1" applyAlignment="1">
      <alignment horizontal="right" vertical="center" wrapText="1"/>
    </xf>
    <xf numFmtId="0" fontId="10" fillId="0" borderId="5" xfId="0" applyFont="1" applyBorder="1" applyAlignment="1">
      <alignment vertical="center" wrapText="1"/>
    </xf>
    <xf numFmtId="0" fontId="10" fillId="0" borderId="5" xfId="0" applyFont="1" applyBorder="1" applyAlignment="1">
      <alignment horizontal="left" vertical="center" wrapText="1"/>
    </xf>
    <xf numFmtId="1" fontId="10" fillId="2" borderId="5" xfId="0" applyNumberFormat="1" applyFont="1" applyFill="1" applyBorder="1" applyAlignment="1">
      <alignment horizontal="right" vertical="center" wrapText="1"/>
    </xf>
    <xf numFmtId="0" fontId="9" fillId="0" borderId="0" xfId="0" applyFont="1"/>
    <xf numFmtId="1" fontId="10" fillId="0" borderId="5" xfId="0" applyNumberFormat="1" applyFont="1" applyBorder="1" applyAlignment="1">
      <alignment horizontal="righ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1" fontId="6" fillId="0" borderId="5" xfId="0" applyNumberFormat="1" applyFont="1" applyBorder="1" applyAlignment="1">
      <alignment horizontal="right" vertical="center" wrapText="1"/>
    </xf>
    <xf numFmtId="1" fontId="13" fillId="2" borderId="5" xfId="0" applyNumberFormat="1" applyFont="1" applyFill="1" applyBorder="1" applyAlignment="1">
      <alignment horizontal="right" vertical="center" wrapText="1"/>
    </xf>
    <xf numFmtId="1" fontId="2" fillId="2" borderId="5" xfId="0" applyNumberFormat="1" applyFont="1" applyFill="1" applyBorder="1" applyAlignment="1">
      <alignment horizontal="right" vertical="center" wrapText="1"/>
    </xf>
    <xf numFmtId="1" fontId="7" fillId="4" borderId="5" xfId="0" applyNumberFormat="1" applyFont="1" applyFill="1" applyBorder="1" applyAlignment="1">
      <alignment horizontal="right" vertical="center" wrapText="1"/>
    </xf>
    <xf numFmtId="0" fontId="15" fillId="0" borderId="0" xfId="0" applyFont="1"/>
    <xf numFmtId="1" fontId="9" fillId="0" borderId="5" xfId="0" applyNumberFormat="1" applyFont="1" applyBorder="1" applyAlignment="1">
      <alignment horizontal="right" vertical="center" wrapText="1"/>
    </xf>
    <xf numFmtId="1" fontId="10" fillId="6" borderId="5" xfId="0" applyNumberFormat="1" applyFont="1" applyFill="1" applyBorder="1" applyAlignment="1">
      <alignment horizontal="right" vertical="center" wrapText="1"/>
    </xf>
    <xf numFmtId="0" fontId="16" fillId="0" borderId="0" xfId="0" applyFont="1"/>
    <xf numFmtId="0" fontId="4" fillId="0" borderId="5" xfId="0" applyFont="1" applyBorder="1" applyAlignment="1">
      <alignment horizontal="left" vertical="center" wrapText="1"/>
    </xf>
    <xf numFmtId="0" fontId="2" fillId="0" borderId="0" xfId="0" applyFont="1" applyAlignment="1">
      <alignment vertical="center" wrapText="1"/>
    </xf>
    <xf numFmtId="0" fontId="2" fillId="0" borderId="0" xfId="0" applyFont="1" applyAlignment="1">
      <alignment horizontal="left" vertical="center" wrapText="1"/>
    </xf>
    <xf numFmtId="1" fontId="2" fillId="0" borderId="0" xfId="0" applyNumberFormat="1" applyFont="1" applyAlignment="1">
      <alignment horizontal="right" vertical="center" wrapText="1"/>
    </xf>
    <xf numFmtId="0" fontId="4" fillId="8" borderId="5"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left" vertical="center" wrapText="1"/>
    </xf>
    <xf numFmtId="1" fontId="6" fillId="0" borderId="0" xfId="0" applyNumberFormat="1" applyFont="1" applyAlignment="1">
      <alignment horizontal="right" vertical="center" wrapText="1"/>
    </xf>
    <xf numFmtId="0" fontId="2" fillId="0" borderId="5" xfId="0" applyFont="1" applyBorder="1" applyAlignment="1">
      <alignment vertical="center" wrapText="1"/>
    </xf>
    <xf numFmtId="0" fontId="2" fillId="0" borderId="5" xfId="0" applyFont="1" applyBorder="1" applyAlignment="1">
      <alignment horizontal="left" vertical="center" wrapText="1"/>
    </xf>
    <xf numFmtId="2" fontId="6" fillId="0" borderId="5" xfId="0" applyNumberFormat="1" applyFont="1" applyBorder="1" applyAlignment="1">
      <alignment horizontal="right" vertical="center" wrapText="1"/>
    </xf>
    <xf numFmtId="1" fontId="8" fillId="2" borderId="5" xfId="0" applyNumberFormat="1" applyFont="1" applyFill="1" applyBorder="1" applyAlignment="1">
      <alignment horizontal="right" vertical="center" wrapText="1"/>
    </xf>
    <xf numFmtId="1" fontId="4" fillId="0" borderId="5" xfId="0" applyNumberFormat="1" applyFont="1" applyBorder="1" applyAlignment="1">
      <alignment horizontal="right" vertical="center" wrapText="1"/>
    </xf>
    <xf numFmtId="0" fontId="13" fillId="0" borderId="5" xfId="0" applyFont="1" applyBorder="1" applyAlignment="1">
      <alignment vertical="center" wrapText="1"/>
    </xf>
    <xf numFmtId="0" fontId="13" fillId="0" borderId="5" xfId="0" applyFont="1" applyBorder="1" applyAlignment="1">
      <alignment horizontal="left" vertical="center" wrapText="1"/>
    </xf>
    <xf numFmtId="1" fontId="13" fillId="0" borderId="5" xfId="0" applyNumberFormat="1" applyFont="1" applyBorder="1" applyAlignment="1">
      <alignment horizontal="right" vertical="center" wrapText="1"/>
    </xf>
    <xf numFmtId="0" fontId="17" fillId="0" borderId="0" xfId="0" applyFont="1"/>
    <xf numFmtId="0" fontId="18" fillId="0" borderId="5" xfId="0" applyFont="1" applyBorder="1" applyAlignment="1">
      <alignment vertical="center" wrapText="1"/>
    </xf>
    <xf numFmtId="0" fontId="18" fillId="0" borderId="5" xfId="0" applyFont="1" applyBorder="1" applyAlignment="1">
      <alignment horizontal="left" vertical="center" wrapText="1"/>
    </xf>
    <xf numFmtId="0" fontId="19" fillId="0" borderId="0" xfId="0" applyFont="1"/>
    <xf numFmtId="1" fontId="18" fillId="2" borderId="5" xfId="0" applyNumberFormat="1" applyFont="1" applyFill="1" applyBorder="1" applyAlignment="1">
      <alignment horizontal="right" vertical="center" wrapText="1"/>
    </xf>
    <xf numFmtId="1" fontId="20" fillId="2" borderId="5" xfId="0" applyNumberFormat="1" applyFont="1" applyFill="1" applyBorder="1" applyAlignment="1">
      <alignment horizontal="right" vertical="center" wrapText="1"/>
    </xf>
    <xf numFmtId="0" fontId="21" fillId="0" borderId="0" xfId="0" applyFont="1"/>
    <xf numFmtId="2" fontId="2" fillId="4" borderId="5" xfId="0" applyNumberFormat="1" applyFont="1" applyFill="1" applyBorder="1" applyAlignment="1">
      <alignment horizontal="right" vertical="center" wrapText="1"/>
    </xf>
    <xf numFmtId="1" fontId="6" fillId="6" borderId="5" xfId="0" applyNumberFormat="1" applyFont="1" applyFill="1" applyBorder="1" applyAlignment="1">
      <alignment horizontal="right" vertical="center" wrapText="1"/>
    </xf>
    <xf numFmtId="0" fontId="7" fillId="0" borderId="0" xfId="0" applyFont="1" applyAlignment="1">
      <alignment horizontal="left" vertical="top" wrapText="1"/>
    </xf>
    <xf numFmtId="2" fontId="22" fillId="2" borderId="5" xfId="0" applyNumberFormat="1" applyFont="1" applyFill="1" applyBorder="1" applyAlignment="1">
      <alignment horizontal="right" vertical="center" wrapText="1"/>
    </xf>
    <xf numFmtId="1" fontId="22" fillId="2" borderId="5" xfId="0" applyNumberFormat="1" applyFont="1" applyFill="1" applyBorder="1" applyAlignment="1">
      <alignment horizontal="right" vertical="center" wrapText="1"/>
    </xf>
    <xf numFmtId="2" fontId="23" fillId="2" borderId="5" xfId="0" applyNumberFormat="1" applyFont="1" applyFill="1" applyBorder="1" applyAlignment="1">
      <alignment horizontal="right" vertical="center" wrapText="1"/>
    </xf>
    <xf numFmtId="1" fontId="23" fillId="2" borderId="5" xfId="0" applyNumberFormat="1" applyFont="1" applyFill="1" applyBorder="1" applyAlignment="1">
      <alignment horizontal="right" vertical="center" wrapText="1"/>
    </xf>
    <xf numFmtId="1" fontId="24" fillId="2" borderId="5" xfId="0" applyNumberFormat="1" applyFont="1" applyFill="1" applyBorder="1" applyAlignment="1">
      <alignment horizontal="right" vertical="center" wrapText="1"/>
    </xf>
    <xf numFmtId="16" fontId="6" fillId="2" borderId="5" xfId="0" applyNumberFormat="1" applyFont="1" applyFill="1" applyBorder="1" applyAlignment="1">
      <alignment horizontal="left" vertical="top" wrapText="1"/>
    </xf>
    <xf numFmtId="1" fontId="25" fillId="2" borderId="5" xfId="0" applyNumberFormat="1" applyFont="1" applyFill="1" applyBorder="1" applyAlignment="1">
      <alignment horizontal="right" vertical="center" wrapText="1"/>
    </xf>
    <xf numFmtId="0" fontId="1" fillId="0" borderId="0" xfId="0" applyFont="1"/>
    <xf numFmtId="0" fontId="7" fillId="4" borderId="19" xfId="0" applyFont="1" applyFill="1" applyBorder="1" applyAlignment="1">
      <alignment horizontal="center" vertical="center" wrapText="1"/>
    </xf>
    <xf numFmtId="0" fontId="3" fillId="0" borderId="7" xfId="0" applyFont="1" applyBorder="1"/>
    <xf numFmtId="0" fontId="3" fillId="0" borderId="8" xfId="0" applyFont="1" applyBorder="1"/>
    <xf numFmtId="0" fontId="7" fillId="5" borderId="16" xfId="0" applyFont="1" applyFill="1" applyBorder="1" applyAlignment="1">
      <alignment horizontal="center" vertical="top" wrapText="1"/>
    </xf>
    <xf numFmtId="0" fontId="7" fillId="4" borderId="1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3" borderId="16" xfId="0" applyFont="1" applyFill="1" applyBorder="1" applyAlignment="1">
      <alignment horizontal="left" vertical="top" wrapText="1"/>
    </xf>
    <xf numFmtId="2" fontId="7" fillId="3" borderId="16" xfId="0" applyNumberFormat="1" applyFont="1" applyFill="1" applyBorder="1" applyAlignment="1">
      <alignment horizontal="right" vertical="top" wrapText="1"/>
    </xf>
    <xf numFmtId="2" fontId="6" fillId="2" borderId="11" xfId="0" applyNumberFormat="1" applyFont="1" applyFill="1" applyBorder="1" applyAlignment="1">
      <alignment horizontal="right" vertical="center" wrapText="1"/>
    </xf>
    <xf numFmtId="0" fontId="4" fillId="0" borderId="16" xfId="0" applyFont="1" applyBorder="1" applyAlignment="1">
      <alignment horizontal="left" vertical="top" wrapText="1"/>
    </xf>
    <xf numFmtId="2" fontId="4" fillId="5" borderId="16" xfId="0" applyNumberFormat="1" applyFont="1" applyFill="1" applyBorder="1" applyAlignment="1">
      <alignment horizontal="right" vertical="top" wrapText="1"/>
    </xf>
    <xf numFmtId="0" fontId="7" fillId="3" borderId="19" xfId="0" applyFont="1" applyFill="1" applyBorder="1" applyAlignment="1">
      <alignment horizontal="left" vertical="top" wrapText="1"/>
    </xf>
    <xf numFmtId="0" fontId="7" fillId="0" borderId="16" xfId="0" applyFont="1" applyBorder="1" applyAlignment="1">
      <alignment horizontal="left" vertical="top" wrapText="1"/>
    </xf>
    <xf numFmtId="1" fontId="7" fillId="5" borderId="16" xfId="0" applyNumberFormat="1" applyFont="1" applyFill="1" applyBorder="1" applyAlignment="1">
      <alignment horizontal="right" vertical="top" wrapText="1"/>
    </xf>
    <xf numFmtId="0" fontId="4" fillId="5" borderId="11" xfId="0" applyFont="1" applyFill="1" applyBorder="1" applyAlignment="1">
      <alignment horizontal="left" vertical="top" wrapText="1"/>
    </xf>
    <xf numFmtId="2" fontId="6" fillId="6" borderId="11" xfId="0" applyNumberFormat="1" applyFont="1" applyFill="1" applyBorder="1" applyAlignment="1">
      <alignment horizontal="right" vertical="center" wrapText="1"/>
    </xf>
    <xf numFmtId="2" fontId="4" fillId="5" borderId="11" xfId="0" applyNumberFormat="1" applyFont="1" applyFill="1" applyBorder="1" applyAlignment="1">
      <alignment horizontal="right" vertical="top" wrapText="1"/>
    </xf>
    <xf numFmtId="1" fontId="4" fillId="5" borderId="11" xfId="0" applyNumberFormat="1" applyFont="1" applyFill="1" applyBorder="1" applyAlignment="1">
      <alignment horizontal="right" vertical="top" wrapText="1"/>
    </xf>
    <xf numFmtId="2" fontId="4" fillId="5" borderId="19" xfId="0" applyNumberFormat="1" applyFont="1" applyFill="1" applyBorder="1" applyAlignment="1">
      <alignment horizontal="right" vertical="top" wrapText="1"/>
    </xf>
    <xf numFmtId="2" fontId="6" fillId="2" borderId="19" xfId="0" applyNumberFormat="1" applyFont="1" applyFill="1" applyBorder="1" applyAlignment="1">
      <alignment horizontal="right" vertical="center" wrapText="1"/>
    </xf>
    <xf numFmtId="0" fontId="7" fillId="5" borderId="22" xfId="0" applyFont="1" applyFill="1" applyBorder="1" applyAlignment="1">
      <alignment horizontal="center" vertical="top" wrapText="1"/>
    </xf>
    <xf numFmtId="2" fontId="4" fillId="5" borderId="22" xfId="0" applyNumberFormat="1" applyFont="1" applyFill="1" applyBorder="1" applyAlignment="1">
      <alignment horizontal="right" vertical="top" wrapText="1"/>
    </xf>
    <xf numFmtId="2" fontId="6" fillId="2" borderId="22" xfId="0" applyNumberFormat="1" applyFont="1" applyFill="1" applyBorder="1" applyAlignment="1">
      <alignment horizontal="right" vertical="center" wrapText="1"/>
    </xf>
    <xf numFmtId="0" fontId="7" fillId="4" borderId="22" xfId="0" applyFont="1" applyFill="1" applyBorder="1" applyAlignment="1">
      <alignment vertical="center" wrapText="1"/>
    </xf>
    <xf numFmtId="0" fontId="4" fillId="2" borderId="22" xfId="0" applyFont="1" applyFill="1" applyBorder="1" applyAlignment="1">
      <alignment vertical="top" wrapText="1"/>
    </xf>
    <xf numFmtId="2" fontId="4" fillId="2" borderId="22" xfId="0" applyNumberFormat="1" applyFont="1" applyFill="1" applyBorder="1" applyAlignment="1">
      <alignment horizontal="right" vertical="top" wrapText="1"/>
    </xf>
    <xf numFmtId="2" fontId="7" fillId="4" borderId="22" xfId="0" applyNumberFormat="1" applyFont="1" applyFill="1" applyBorder="1" applyAlignment="1">
      <alignment horizontal="right" vertical="top" wrapText="1"/>
    </xf>
    <xf numFmtId="0" fontId="7" fillId="4" borderId="22" xfId="0" applyFont="1" applyFill="1" applyBorder="1" applyAlignment="1">
      <alignment horizontal="right" vertical="top" wrapText="1"/>
    </xf>
    <xf numFmtId="0" fontId="4" fillId="4" borderId="19" xfId="0" applyFont="1" applyFill="1" applyBorder="1" applyAlignment="1">
      <alignment horizontal="left" vertical="top" wrapText="1"/>
    </xf>
    <xf numFmtId="2" fontId="4" fillId="5" borderId="14" xfId="0" applyNumberFormat="1" applyFont="1" applyFill="1" applyBorder="1" applyAlignment="1">
      <alignment horizontal="right" vertical="top" wrapText="1"/>
    </xf>
    <xf numFmtId="2" fontId="4" fillId="5" borderId="26" xfId="0" applyNumberFormat="1" applyFont="1" applyFill="1" applyBorder="1" applyAlignment="1">
      <alignment horizontal="right" vertical="top" wrapText="1"/>
    </xf>
    <xf numFmtId="0" fontId="4" fillId="2" borderId="22" xfId="0" applyFont="1" applyFill="1" applyBorder="1" applyAlignment="1">
      <alignment horizontal="center" vertical="top" wrapText="1"/>
    </xf>
    <xf numFmtId="2" fontId="23" fillId="0" borderId="5" xfId="0" applyNumberFormat="1" applyFont="1" applyBorder="1" applyAlignment="1">
      <alignment horizontal="right" vertical="center" wrapText="1"/>
    </xf>
    <xf numFmtId="0" fontId="26" fillId="3" borderId="16" xfId="0" applyFont="1" applyFill="1" applyBorder="1" applyAlignment="1">
      <alignment horizontal="left" vertical="top" wrapText="1"/>
    </xf>
    <xf numFmtId="0" fontId="23" fillId="0" borderId="11" xfId="0" applyFont="1" applyBorder="1" applyAlignment="1">
      <alignment horizontal="left" vertical="top" wrapText="1"/>
    </xf>
    <xf numFmtId="0" fontId="28" fillId="0" borderId="5" xfId="0" applyFont="1" applyBorder="1" applyAlignment="1">
      <alignment horizontal="left" vertical="top" wrapText="1"/>
    </xf>
    <xf numFmtId="0" fontId="28" fillId="0" borderId="11" xfId="0" applyFont="1" applyBorder="1" applyAlignment="1">
      <alignment horizontal="left" vertical="top" wrapText="1"/>
    </xf>
    <xf numFmtId="0" fontId="26" fillId="3" borderId="5" xfId="0" applyFont="1" applyFill="1" applyBorder="1" applyAlignment="1">
      <alignment horizontal="left" vertical="top" wrapText="1"/>
    </xf>
    <xf numFmtId="0" fontId="29" fillId="0" borderId="19" xfId="0" applyFont="1" applyBorder="1" applyAlignment="1">
      <alignment horizontal="left" vertical="top" wrapText="1"/>
    </xf>
    <xf numFmtId="0" fontId="28" fillId="5" borderId="5" xfId="0" applyFont="1" applyFill="1" applyBorder="1" applyAlignment="1">
      <alignment horizontal="left" vertical="top" wrapText="1"/>
    </xf>
    <xf numFmtId="0" fontId="28" fillId="5" borderId="17" xfId="0" applyFont="1" applyFill="1" applyBorder="1" applyAlignment="1">
      <alignment horizontal="left" vertical="top" wrapText="1"/>
    </xf>
    <xf numFmtId="1" fontId="12" fillId="6" borderId="11" xfId="0" applyNumberFormat="1" applyFont="1" applyFill="1" applyBorder="1" applyAlignment="1">
      <alignment horizontal="right" vertical="center" wrapText="1"/>
    </xf>
    <xf numFmtId="0" fontId="28" fillId="5" borderId="16" xfId="0" applyFont="1" applyFill="1" applyBorder="1" applyAlignment="1">
      <alignment horizontal="left" vertical="top" wrapText="1"/>
    </xf>
    <xf numFmtId="0" fontId="28" fillId="5" borderId="27" xfId="0" applyFont="1" applyFill="1" applyBorder="1" applyAlignment="1">
      <alignment horizontal="left" vertical="top" wrapText="1"/>
    </xf>
    <xf numFmtId="14" fontId="26" fillId="4" borderId="28" xfId="0" applyNumberFormat="1" applyFont="1" applyFill="1" applyBorder="1" applyAlignment="1">
      <alignment horizontal="left" vertical="top" wrapText="1"/>
    </xf>
    <xf numFmtId="0" fontId="28" fillId="5" borderId="11"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3" borderId="28" xfId="0" applyFont="1" applyFill="1" applyBorder="1" applyAlignment="1">
      <alignment horizontal="left" vertical="top" wrapText="1"/>
    </xf>
    <xf numFmtId="0" fontId="26" fillId="4" borderId="28" xfId="0" applyFont="1" applyFill="1" applyBorder="1" applyAlignment="1">
      <alignment horizontal="left" vertical="top" wrapText="1"/>
    </xf>
    <xf numFmtId="2" fontId="6" fillId="2" borderId="16" xfId="0" applyNumberFormat="1" applyFont="1" applyFill="1" applyBorder="1" applyAlignment="1">
      <alignment horizontal="right" vertical="center" wrapText="1"/>
    </xf>
    <xf numFmtId="0" fontId="7" fillId="5" borderId="11" xfId="0" applyFont="1" applyFill="1" applyBorder="1" applyAlignment="1">
      <alignment horizontal="left" vertical="top" wrapText="1"/>
    </xf>
    <xf numFmtId="0" fontId="7" fillId="0" borderId="11" xfId="0" applyFont="1" applyBorder="1" applyAlignment="1">
      <alignment horizontal="left" vertical="top" wrapText="1"/>
    </xf>
    <xf numFmtId="2" fontId="7" fillId="5" borderId="11" xfId="0" applyNumberFormat="1" applyFont="1" applyFill="1" applyBorder="1" applyAlignment="1">
      <alignment horizontal="right" vertical="top" wrapText="1"/>
    </xf>
    <xf numFmtId="0" fontId="7" fillId="3" borderId="31" xfId="0" applyFont="1" applyFill="1" applyBorder="1" applyAlignment="1">
      <alignment vertical="top" wrapText="1"/>
    </xf>
    <xf numFmtId="0" fontId="7" fillId="3" borderId="32" xfId="0" applyFont="1" applyFill="1" applyBorder="1" applyAlignment="1">
      <alignment horizontal="left" vertical="top" wrapText="1"/>
    </xf>
    <xf numFmtId="2" fontId="7" fillId="3" borderId="32" xfId="0" applyNumberFormat="1" applyFont="1" applyFill="1" applyBorder="1" applyAlignment="1">
      <alignment horizontal="right" vertical="top" wrapText="1"/>
    </xf>
    <xf numFmtId="2" fontId="7" fillId="3" borderId="33" xfId="0" applyNumberFormat="1" applyFont="1" applyFill="1" applyBorder="1" applyAlignment="1">
      <alignment horizontal="right" vertical="top" wrapText="1"/>
    </xf>
    <xf numFmtId="0" fontId="7" fillId="3" borderId="11" xfId="0" applyFont="1" applyFill="1" applyBorder="1" applyAlignment="1">
      <alignment horizontal="left" vertical="top" wrapText="1"/>
    </xf>
    <xf numFmtId="0" fontId="2" fillId="3" borderId="11" xfId="0" applyFont="1" applyFill="1" applyBorder="1" applyAlignment="1">
      <alignment horizontal="left" vertical="top" wrapText="1"/>
    </xf>
    <xf numFmtId="2" fontId="7" fillId="3" borderId="11" xfId="0" applyNumberFormat="1" applyFont="1" applyFill="1" applyBorder="1" applyAlignment="1">
      <alignment horizontal="right" vertical="top" wrapText="1"/>
    </xf>
    <xf numFmtId="0" fontId="7" fillId="3" borderId="34" xfId="0" applyFont="1" applyFill="1" applyBorder="1" applyAlignment="1">
      <alignment horizontal="left" vertical="top" wrapText="1"/>
    </xf>
    <xf numFmtId="0" fontId="7" fillId="5" borderId="38" xfId="0" applyFont="1" applyFill="1" applyBorder="1" applyAlignment="1">
      <alignment horizontal="center" vertical="top" wrapText="1"/>
    </xf>
    <xf numFmtId="0" fontId="7" fillId="5" borderId="39" xfId="0" applyFont="1" applyFill="1" applyBorder="1" applyAlignment="1">
      <alignment horizontal="center" vertical="top" wrapText="1"/>
    </xf>
    <xf numFmtId="0" fontId="7" fillId="4" borderId="43"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32" fillId="2" borderId="6" xfId="0" applyFont="1" applyFill="1" applyBorder="1" applyAlignment="1">
      <alignment horizontal="center" vertical="top" wrapText="1"/>
    </xf>
    <xf numFmtId="0" fontId="26" fillId="2" borderId="6" xfId="0" applyFont="1" applyFill="1" applyBorder="1" applyAlignment="1">
      <alignment horizontal="center" vertical="top" wrapText="1"/>
    </xf>
    <xf numFmtId="0" fontId="6" fillId="2" borderId="11" xfId="0" applyFont="1" applyFill="1" applyBorder="1" applyAlignment="1">
      <alignment horizontal="left" vertical="top" wrapText="1"/>
    </xf>
    <xf numFmtId="0" fontId="32" fillId="2" borderId="22" xfId="0" applyFont="1" applyFill="1" applyBorder="1" applyAlignment="1">
      <alignment vertical="top" wrapText="1"/>
    </xf>
    <xf numFmtId="0" fontId="26" fillId="2" borderId="22" xfId="0" applyFont="1" applyFill="1" applyBorder="1" applyAlignment="1">
      <alignment horizontal="left" vertical="top" wrapText="1"/>
    </xf>
    <xf numFmtId="0" fontId="26" fillId="2" borderId="22" xfId="0" applyFont="1" applyFill="1" applyBorder="1" applyAlignment="1">
      <alignment vertical="top" wrapText="1"/>
    </xf>
    <xf numFmtId="0" fontId="4" fillId="10" borderId="5" xfId="0" applyFont="1" applyFill="1" applyBorder="1" applyAlignment="1">
      <alignment horizontal="left" vertical="top" wrapText="1"/>
    </xf>
    <xf numFmtId="0" fontId="4" fillId="0" borderId="9" xfId="0" applyFont="1" applyBorder="1" applyAlignment="1">
      <alignment horizontal="left" vertical="top" wrapText="1"/>
    </xf>
    <xf numFmtId="0" fontId="3" fillId="0" borderId="10" xfId="0" applyFont="1" applyBorder="1"/>
    <xf numFmtId="0" fontId="3" fillId="0" borderId="11" xfId="0" applyFont="1" applyBorder="1"/>
    <xf numFmtId="0" fontId="7" fillId="3" borderId="6" xfId="0" applyFont="1" applyFill="1" applyBorder="1" applyAlignment="1">
      <alignment horizontal="left" vertical="top" wrapText="1"/>
    </xf>
    <xf numFmtId="0" fontId="3" fillId="0" borderId="24" xfId="0" applyFont="1" applyBorder="1"/>
    <xf numFmtId="0" fontId="3" fillId="0" borderId="13" xfId="0" applyFont="1" applyBorder="1"/>
    <xf numFmtId="0" fontId="6" fillId="2" borderId="22" xfId="0" applyFont="1" applyFill="1" applyBorder="1" applyAlignment="1">
      <alignment horizontal="left" vertical="top" wrapText="1"/>
    </xf>
    <xf numFmtId="0" fontId="3" fillId="0" borderId="22" xfId="0" applyFont="1" applyBorder="1"/>
    <xf numFmtId="0" fontId="6" fillId="2" borderId="14" xfId="0" applyFont="1" applyFill="1" applyBorder="1" applyAlignment="1">
      <alignment horizontal="left" vertical="top" wrapText="1"/>
    </xf>
    <xf numFmtId="0" fontId="3" fillId="0" borderId="15" xfId="0" applyFont="1" applyBorder="1"/>
    <xf numFmtId="0" fontId="6" fillId="2" borderId="6" xfId="0" applyFont="1" applyFill="1" applyBorder="1" applyAlignment="1">
      <alignment horizontal="left" vertical="top" wrapText="1"/>
    </xf>
    <xf numFmtId="0" fontId="3" fillId="0" borderId="8" xfId="0" applyFont="1" applyBorder="1"/>
    <xf numFmtId="0" fontId="7" fillId="0" borderId="6" xfId="0" applyFont="1" applyBorder="1" applyAlignment="1">
      <alignment horizontal="left" vertical="top" wrapText="1"/>
    </xf>
    <xf numFmtId="0" fontId="2" fillId="3" borderId="6" xfId="0" applyFont="1" applyFill="1" applyBorder="1" applyAlignment="1">
      <alignment horizontal="left" vertical="top" wrapText="1"/>
    </xf>
    <xf numFmtId="0" fontId="3" fillId="0" borderId="7" xfId="0" applyFont="1" applyBorder="1"/>
    <xf numFmtId="0" fontId="4" fillId="0" borderId="12" xfId="0" applyFont="1" applyBorder="1" applyAlignment="1">
      <alignment horizontal="left" vertical="top" wrapText="1"/>
    </xf>
    <xf numFmtId="0" fontId="6" fillId="2" borderId="12" xfId="0" applyFont="1" applyFill="1" applyBorder="1" applyAlignment="1">
      <alignment horizontal="left" vertical="top" wrapText="1"/>
    </xf>
    <xf numFmtId="0" fontId="4" fillId="2" borderId="14" xfId="0" applyFont="1" applyFill="1" applyBorder="1" applyAlignment="1">
      <alignment horizontal="left" vertical="top" wrapText="1"/>
    </xf>
    <xf numFmtId="0" fontId="23" fillId="2" borderId="6" xfId="0" applyFont="1" applyFill="1" applyBorder="1" applyAlignment="1">
      <alignment horizontal="left" vertical="top" wrapText="1"/>
    </xf>
    <xf numFmtId="0" fontId="7" fillId="4" borderId="6" xfId="0" applyFont="1" applyFill="1" applyBorder="1" applyAlignment="1">
      <alignment horizontal="left" vertical="top" wrapText="1"/>
    </xf>
    <xf numFmtId="0" fontId="6" fillId="0" borderId="9" xfId="0" applyFont="1" applyBorder="1" applyAlignment="1">
      <alignment horizontal="left" vertical="top"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 fillId="0" borderId="0" xfId="0" applyFont="1" applyAlignment="1">
      <alignment horizontal="center" vertical="center" wrapText="1"/>
    </xf>
    <xf numFmtId="0" fontId="0" fillId="0" borderId="0" xfId="0"/>
    <xf numFmtId="0" fontId="6" fillId="2" borderId="1" xfId="0" applyFont="1" applyFill="1" applyBorder="1" applyAlignment="1">
      <alignment horizontal="center" vertical="center" wrapText="1"/>
    </xf>
    <xf numFmtId="0" fontId="26" fillId="4" borderId="19" xfId="0" applyFont="1" applyFill="1" applyBorder="1" applyAlignment="1">
      <alignment horizontal="left" vertical="top" wrapText="1"/>
    </xf>
    <xf numFmtId="0" fontId="7" fillId="4" borderId="20" xfId="0" applyFont="1" applyFill="1" applyBorder="1" applyAlignment="1">
      <alignment horizontal="left" vertical="top" wrapText="1"/>
    </xf>
    <xf numFmtId="0" fontId="7" fillId="4" borderId="21" xfId="0" applyFont="1" applyFill="1" applyBorder="1" applyAlignment="1">
      <alignment horizontal="left" vertical="top" wrapText="1"/>
    </xf>
    <xf numFmtId="0" fontId="26" fillId="10" borderId="19" xfId="0" applyFont="1" applyFill="1" applyBorder="1" applyAlignment="1">
      <alignment horizontal="left" vertical="top" wrapText="1"/>
    </xf>
    <xf numFmtId="0" fontId="26" fillId="10" borderId="20" xfId="0" applyFont="1" applyFill="1" applyBorder="1" applyAlignment="1">
      <alignment horizontal="left" vertical="top" wrapText="1"/>
    </xf>
    <xf numFmtId="0" fontId="26" fillId="10" borderId="21" xfId="0" applyFont="1" applyFill="1" applyBorder="1" applyAlignment="1">
      <alignment horizontal="left" vertical="top" wrapText="1"/>
    </xf>
    <xf numFmtId="0" fontId="29" fillId="4" borderId="29" xfId="0" applyFont="1" applyFill="1" applyBorder="1" applyAlignment="1">
      <alignment horizontal="left" vertical="top" wrapText="1"/>
    </xf>
    <xf numFmtId="0" fontId="31" fillId="0" borderId="29" xfId="0" applyFont="1" applyBorder="1"/>
    <xf numFmtId="0" fontId="31" fillId="0" borderId="30" xfId="0" applyFont="1" applyBorder="1"/>
    <xf numFmtId="0" fontId="26" fillId="4" borderId="29" xfId="0" applyFont="1" applyFill="1" applyBorder="1" applyAlignment="1">
      <alignment horizontal="left" vertical="top" wrapText="1"/>
    </xf>
    <xf numFmtId="0" fontId="3" fillId="0" borderId="29" xfId="0" applyFont="1" applyBorder="1"/>
    <xf numFmtId="0" fontId="3" fillId="0" borderId="30" xfId="0" applyFont="1" applyBorder="1"/>
    <xf numFmtId="0" fontId="7" fillId="4" borderId="29" xfId="0" applyFont="1" applyFill="1" applyBorder="1" applyAlignment="1">
      <alignment horizontal="left" vertical="top" wrapText="1"/>
    </xf>
    <xf numFmtId="0" fontId="10" fillId="2" borderId="6" xfId="0" applyFont="1" applyFill="1" applyBorder="1" applyAlignment="1">
      <alignment horizontal="left" vertical="top" wrapText="1"/>
    </xf>
    <xf numFmtId="0" fontId="27" fillId="2" borderId="22" xfId="0" applyFont="1" applyFill="1" applyBorder="1" applyAlignment="1">
      <alignment horizontal="left" vertical="top" wrapText="1"/>
    </xf>
    <xf numFmtId="0" fontId="7" fillId="3" borderId="29" xfId="0" applyFont="1" applyFill="1" applyBorder="1" applyAlignment="1">
      <alignment horizontal="left" vertical="top" wrapText="1"/>
    </xf>
    <xf numFmtId="0" fontId="7" fillId="4" borderId="14" xfId="0" applyFont="1" applyFill="1" applyBorder="1" applyAlignment="1">
      <alignment horizontal="left" vertical="top" wrapText="1"/>
    </xf>
    <xf numFmtId="0" fontId="3" fillId="0" borderId="23" xfId="0" applyFont="1" applyBorder="1"/>
    <xf numFmtId="0" fontId="7" fillId="3" borderId="35" xfId="0" applyFont="1" applyFill="1" applyBorder="1" applyAlignment="1">
      <alignment horizontal="left" vertical="top" wrapText="1"/>
    </xf>
    <xf numFmtId="0" fontId="3" fillId="0" borderId="36" xfId="0" applyFont="1" applyBorder="1"/>
    <xf numFmtId="0" fontId="3" fillId="0" borderId="37" xfId="0" applyFont="1" applyBorder="1"/>
    <xf numFmtId="0" fontId="7" fillId="4" borderId="40" xfId="0" applyFont="1" applyFill="1" applyBorder="1" applyAlignment="1">
      <alignment horizontal="center" vertical="center" wrapText="1"/>
    </xf>
    <xf numFmtId="0" fontId="3" fillId="0" borderId="42" xfId="0" applyFont="1" applyBorder="1"/>
    <xf numFmtId="0" fontId="3" fillId="0" borderId="44" xfId="0" applyFont="1" applyBorder="1"/>
    <xf numFmtId="0" fontId="7" fillId="4" borderId="16" xfId="0" applyFont="1" applyFill="1" applyBorder="1" applyAlignment="1">
      <alignment horizontal="center" vertical="center" wrapText="1"/>
    </xf>
    <xf numFmtId="0" fontId="3" fillId="0" borderId="45" xfId="0" applyFont="1" applyBorder="1"/>
    <xf numFmtId="0" fontId="2" fillId="4" borderId="16"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3" fillId="0" borderId="41" xfId="0" applyFont="1" applyBorder="1"/>
    <xf numFmtId="2" fontId="7" fillId="5" borderId="19" xfId="0" applyNumberFormat="1" applyFont="1" applyFill="1" applyBorder="1" applyAlignment="1">
      <alignment horizontal="center" vertical="top" wrapText="1"/>
    </xf>
    <xf numFmtId="2" fontId="7" fillId="5" borderId="20" xfId="0" applyNumberFormat="1" applyFont="1" applyFill="1" applyBorder="1" applyAlignment="1">
      <alignment horizontal="center" vertical="top" wrapText="1"/>
    </xf>
    <xf numFmtId="2" fontId="7" fillId="5" borderId="21" xfId="0" applyNumberFormat="1"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5" borderId="19" xfId="0" applyFont="1" applyFill="1" applyBorder="1" applyAlignment="1">
      <alignment horizontal="left" vertical="top" wrapText="1"/>
    </xf>
    <xf numFmtId="0" fontId="4" fillId="5" borderId="20" xfId="0" applyFont="1" applyFill="1" applyBorder="1" applyAlignment="1">
      <alignment horizontal="left" vertical="top" wrapText="1"/>
    </xf>
    <xf numFmtId="0" fontId="4" fillId="5" borderId="21" xfId="0" applyFont="1" applyFill="1" applyBorder="1" applyAlignment="1">
      <alignment horizontal="left" vertical="top" wrapText="1"/>
    </xf>
    <xf numFmtId="2" fontId="4" fillId="5" borderId="19" xfId="0" applyNumberFormat="1" applyFont="1" applyFill="1" applyBorder="1" applyAlignment="1">
      <alignment horizontal="right" vertical="top" wrapText="1"/>
    </xf>
    <xf numFmtId="2" fontId="4" fillId="5" borderId="20" xfId="0" applyNumberFormat="1" applyFont="1" applyFill="1" applyBorder="1" applyAlignment="1">
      <alignment horizontal="right" vertical="top" wrapText="1"/>
    </xf>
    <xf numFmtId="2" fontId="4" fillId="5" borderId="21" xfId="0" applyNumberFormat="1" applyFont="1" applyFill="1" applyBorder="1" applyAlignment="1">
      <alignment horizontal="right" vertical="top" wrapText="1"/>
    </xf>
    <xf numFmtId="2" fontId="6" fillId="2" borderId="19" xfId="0" applyNumberFormat="1" applyFont="1" applyFill="1" applyBorder="1" applyAlignment="1">
      <alignment horizontal="center" vertical="center" wrapText="1"/>
    </xf>
    <xf numFmtId="2" fontId="6" fillId="2" borderId="20" xfId="0" applyNumberFormat="1" applyFont="1" applyFill="1" applyBorder="1" applyAlignment="1">
      <alignment horizontal="center" vertical="center" wrapText="1"/>
    </xf>
    <xf numFmtId="2" fontId="6" fillId="2" borderId="21" xfId="0" applyNumberFormat="1" applyFont="1" applyFill="1" applyBorder="1" applyAlignment="1">
      <alignment horizontal="center" vertical="center" wrapText="1"/>
    </xf>
    <xf numFmtId="0" fontId="7" fillId="5" borderId="19" xfId="0" applyFont="1" applyFill="1" applyBorder="1" applyAlignment="1">
      <alignment horizontal="left" vertical="top" wrapText="1"/>
    </xf>
    <xf numFmtId="0" fontId="7" fillId="5" borderId="20" xfId="0" applyFont="1" applyFill="1" applyBorder="1" applyAlignment="1">
      <alignment horizontal="left" vertical="top" wrapText="1"/>
    </xf>
    <xf numFmtId="0" fontId="7" fillId="5" borderId="21" xfId="0" applyFont="1" applyFill="1" applyBorder="1" applyAlignment="1">
      <alignment horizontal="left" vertical="top" wrapText="1"/>
    </xf>
    <xf numFmtId="0" fontId="7" fillId="5" borderId="19" xfId="0"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5" borderId="21" xfId="0" applyFont="1" applyFill="1" applyBorder="1" applyAlignment="1">
      <alignment horizontal="center" vertical="top" wrapText="1"/>
    </xf>
    <xf numFmtId="0" fontId="7" fillId="4" borderId="19"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1" xfId="0" applyFont="1" applyFill="1" applyBorder="1" applyAlignment="1">
      <alignment horizontal="left" vertical="center" wrapText="1"/>
    </xf>
    <xf numFmtId="0" fontId="7" fillId="7" borderId="19" xfId="0" applyFont="1" applyFill="1" applyBorder="1" applyAlignment="1">
      <alignment horizontal="left" vertical="top" wrapText="1"/>
    </xf>
    <xf numFmtId="0" fontId="7" fillId="7" borderId="20" xfId="0" applyFont="1" applyFill="1" applyBorder="1" applyAlignment="1">
      <alignment horizontal="left" vertical="top" wrapText="1"/>
    </xf>
    <xf numFmtId="0" fontId="7" fillId="7" borderId="21" xfId="0" applyFont="1" applyFill="1" applyBorder="1" applyAlignment="1">
      <alignment horizontal="left" vertical="top" wrapText="1"/>
    </xf>
    <xf numFmtId="0" fontId="7" fillId="4" borderId="9"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0" borderId="20" xfId="0" applyFont="1" applyBorder="1"/>
    <xf numFmtId="0" fontId="7" fillId="4" borderId="12" xfId="0" applyFont="1" applyFill="1" applyBorder="1" applyAlignment="1">
      <alignment horizontal="center" vertical="center" wrapText="1"/>
    </xf>
    <xf numFmtId="0" fontId="3" fillId="0" borderId="25" xfId="0" applyFont="1" applyBorder="1"/>
    <xf numFmtId="0" fontId="3" fillId="0" borderId="14" xfId="0" applyFont="1" applyBorder="1"/>
    <xf numFmtId="0" fontId="7" fillId="3" borderId="14" xfId="0" applyFont="1" applyFill="1" applyBorder="1" applyAlignment="1">
      <alignment horizontal="center" vertical="top" wrapText="1"/>
    </xf>
    <xf numFmtId="0" fontId="7" fillId="3" borderId="23" xfId="0" applyFont="1" applyFill="1" applyBorder="1" applyAlignment="1">
      <alignment horizontal="center" vertical="top" wrapText="1"/>
    </xf>
    <xf numFmtId="0" fontId="7" fillId="3" borderId="4" xfId="0" applyFont="1" applyFill="1" applyBorder="1" applyAlignment="1">
      <alignment horizontal="center" vertical="top" wrapText="1"/>
    </xf>
    <xf numFmtId="0" fontId="3" fillId="9" borderId="22" xfId="0" applyFont="1" applyFill="1" applyBorder="1" applyAlignment="1">
      <alignment horizontal="center"/>
    </xf>
    <xf numFmtId="0" fontId="7" fillId="4" borderId="22" xfId="0" applyFont="1" applyFill="1" applyBorder="1" applyAlignment="1">
      <alignment horizontal="center" vertical="top" wrapText="1"/>
    </xf>
    <xf numFmtId="0" fontId="7" fillId="3" borderId="22" xfId="0" applyFont="1" applyFill="1" applyBorder="1" applyAlignment="1">
      <alignment horizontal="center" vertical="top" wrapText="1"/>
    </xf>
    <xf numFmtId="0" fontId="2" fillId="8" borderId="6" xfId="0" applyFont="1" applyFill="1" applyBorder="1" applyAlignment="1">
      <alignment horizontal="left" vertical="center" wrapText="1"/>
    </xf>
    <xf numFmtId="0" fontId="7" fillId="3" borderId="6" xfId="0" applyFont="1" applyFill="1" applyBorder="1" applyAlignment="1">
      <alignment vertical="center" wrapText="1"/>
    </xf>
    <xf numFmtId="0" fontId="2" fillId="4" borderId="9"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8" borderId="6" xfId="0" applyFont="1" applyFill="1" applyBorder="1" applyAlignment="1">
      <alignment vertical="center" wrapText="1"/>
    </xf>
    <xf numFmtId="1" fontId="2" fillId="2" borderId="9"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6"/></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olėtų VVG" id="{E2054CC3-11E9-445C-B4CE-7B93D816167F}" userId="S::admin@moleturvvg.onmicrosoft.com::5c1b61d2-fcac-4fdc-a30b-8498ed0a426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8" dT="2022-01-07T10:35:31.59" personId="{E2054CC3-11E9-445C-B4CE-7B93D816167F}" id="{7121E488-459A-4CBD-A704-9971B29963F8}">
    <text>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 Taip pat nurodyti EVRK kodai turi būti nurodyti  kvietimo finansavimo sąlygų apraše. Jeigu pareiškėjas ketina užsiimti keliomis ekonominės veiklos rūšimis, nurodomos visos.</text>
  </threadedComment>
  <threadedComment ref="B45" dT="2022-01-07T10:38:26.06" personId="{E2054CC3-11E9-445C-B4CE-7B93D816167F}" id="{F834E62D-50DA-408A-A634-905E573BB25A}">
    <text>Apibūdinama planuojama ekonominė veikla, t. y. nurodoma, ką ketinama gaminti ir (arba) kokias paslaugas ketinama teikti. Apibūdinamas gaminamų prekių arba teikiamų paslaugų būtinumas ir išskirtinumas.</text>
  </threadedComment>
  <threadedComment ref="B46" dT="2022-01-07T10:40:18.49" personId="{E2054CC3-11E9-445C-B4CE-7B93D816167F}" id="{2440FF52-433A-43E0-94D7-89431F3F1BCE}">
    <text>Apibūdinama verslo vykdymo schema (paaiškinamas funkcijų pasiskirstymas tarp pareiškėjo darbuotojų, paaiškinama, pagal kokias verslą apimančias veiklos dalis bus samdomi subrangovai ir pan.).</text>
  </threadedComment>
  <threadedComment ref="B47" dT="2022-01-07T10:39:09.44" personId="{E2054CC3-11E9-445C-B4CE-7B93D816167F}" id="{EB3EA21B-6622-446E-A5A5-0F6B8EF62EF3}">
    <text>Nurodomas tikslus adresas (savivaldybė, seniūnija, gatvė, namo Nr., buto Nr.); žemės sklypo, kuriame bus vykdomas verslas arba kuriame stovi pastatai, kuriuose bus vykdomas verslas, unikalus Nr. pagal VĮ Registrų centro Nekilnojamojo turto registro duomenis; pastato, kuriame bus vykdomas verslas, unikalus Nr. pagal VĮ Registrų centro Nekilnojamojo turto registro duomenis</text>
  </threadedComment>
  <threadedComment ref="C50" dT="2022-01-07T10:42:17.23" personId="{E2054CC3-11E9-445C-B4CE-7B93D816167F}" id="{116B2CA8-6088-4CEF-91C0-F47D109B1A34}">
    <text>Užpildyti jei pasirenkama "Kita:"</text>
  </threadedComment>
  <threadedComment ref="C54" dT="2022-01-07T10:43:13.20" personId="{E2054CC3-11E9-445C-B4CE-7B93D816167F}" id="{46189FDA-5B67-4D0E-A944-2ACE9F611B49}">
    <text>Užpildyti jei pasirenkama "Kita:"</text>
  </threadedComment>
  <threadedComment ref="B56" dT="2022-01-07T10:43:48.48" personId="{E2054CC3-11E9-445C-B4CE-7B93D816167F}" id="{2D698A12-93F3-470F-8C15-CCFB0A426077}">
    <text>Vadovaujamasi Lietuvos Respublikos smulkaus ir vidutinio verslo plėtros įstatymo 3–4 str., taip pat Vietos projektų administravimo taisyklių 29.3 papunkčiu.
Pagrindimas:
[...&gt; – vidutinis sąrašinis metinis darbuotojų skaičius ataskaitiniais metais;
[...&gt; – metinės pajamos ataskaitiniais arba praėjusiais ataskaitiniais  metais (pasirinktinai).
Metai, kurių pajamos nurodomos, turi sutapti su metais, kurie pasirenkami skaičiuojant ekonominio gyvybingumo rodiklius.</text>
  </threadedComment>
</ThreadedComments>
</file>

<file path=xl/threadedComments/threadedComment2.xml><?xml version="1.0" encoding="utf-8"?>
<ThreadedComments xmlns="http://schemas.microsoft.com/office/spreadsheetml/2018/threadedcomments" xmlns:x="http://schemas.openxmlformats.org/spreadsheetml/2006/main">
  <threadedComment ref="C5" dT="2022-01-07T10:44:16.88" personId="{E2054CC3-11E9-445C-B4CE-7B93D816167F}" id="{92C6C3CA-D702-44E0-B075-77765AD99F5E}">
    <text>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ext>
  </threadedComment>
  <threadedComment ref="D5" dT="2022-01-07T10:44:33.79" personId="{E2054CC3-11E9-445C-B4CE-7B93D816167F}" id="{F8319A99-2B8F-45DD-9298-F92DB1BF5B8D}">
    <text>Pateikta informacija turi atitikti vietos projekto paraiškos 6 lentelėje pateiktus duomenis ir jiems neprieštarauti (vnt.). Nurodomas etatų skaičius</text>
  </threadedComment>
  <threadedComment ref="C6" dT="2022-01-07T10:45:10.33" personId="{E2054CC3-11E9-445C-B4CE-7B93D816167F}" id="{22FDB80C-BE3F-45AB-A99B-011234598F0C}">
    <text>Nurodomi pareigybių pavadinimai.</text>
  </threadedComment>
  <threadedComment ref="D6" dT="2022-01-07T10:45:20.27" personId="{E2054CC3-11E9-445C-B4CE-7B93D816167F}" id="{C0649FB5-4AFA-4027-B04E-E29FA8B40903}">
    <text>Nurodomi pareigybių pavadinimai.</text>
  </threadedComment>
  <threadedComment ref="C7" dT="2022-01-07T10:45:42.22" personId="{E2054CC3-11E9-445C-B4CE-7B93D816167F}" id="{7F9E871E-D0AD-42D4-AF62-4913F37BE68C}">
    <text>Pateikiamas praėjusių metų vidurkis skaičiuojant nuo paraiškos pateikimo dienos (Eur), atsižvelgiant į išdirbtą laiką.</text>
  </threadedComment>
  <threadedComment ref="D7" dT="2022-01-07T10:45:58.42" personId="{E2054CC3-11E9-445C-B4CE-7B93D816167F}" id="{A3EED95F-D9F8-4FE5-8023-42895FC06ADD}">
    <text>Pateikiamas planuojamas metinis vidurkis skaičiuojant nuo vietos projekto įgyvendinimo pabaigos (Eur).</text>
  </threadedComment>
  <threadedComment ref="C9" dT="2022-01-07T10:46:15.00" personId="{E2054CC3-11E9-445C-B4CE-7B93D816167F}" id="{83F22439-A105-49CD-9ED6-054608D79D57}">
    <text>Nurodomas adresas ir nekilnojamojo turto unikalus (-ūs) Nr., esama būklė, sąsajos su verslo vykdymu, pateikiamas paaiškinimas, ar bus investuojama į jį iš prašomų paramos vietos projektui įgyvendinti lėšų.</text>
  </threadedComment>
  <threadedComment ref="D9" dT="2022-01-07T10:46:31.32" personId="{E2054CC3-11E9-445C-B4CE-7B93D816167F}" id="{541D0D2E-6A63-4E2F-A7D6-FAFF05F3DB13}">
    <text>Nurodomas adresas, būklė po projekto įgyvendinimo, sąsajos su verslo vykdymu, pateikiamas paaiškinimas, kas bus atlikta iš paramos vietos projektui įgyvendinti lėšų.</text>
  </threadedComment>
  <threadedComment ref="C10" dT="2022-01-07T10:46:52.82" personId="{E2054CC3-11E9-445C-B4CE-7B93D816167F}" id="{40D413CD-868C-4477-91E8-1D745736A3E5}">
    <text>Nurodomas unikalus Nr., valdymo pagrindas, adresas, esama būklė, sąsajos su verslo vykdymu, pateikiamas paaiškinimas, ar bus investuojama į jį iš prašomų paramos vietos projektui įgyvendinti lėšų.</text>
  </threadedComment>
  <threadedComment ref="D10" dT="2022-01-07T10:47:36.94" personId="{E2054CC3-11E9-445C-B4CE-7B93D816167F}" id="{1D989FD7-BDA3-4D17-A46A-189E003C20D8}">
    <text>Nurodomas valdymo pagrindas, adresas, būklė po projekto įgyvendinimo, sąsajos su verslo vykdymu, pateikiamas paaiškinimas, kas bus atlikta iš paramos vietos projektui įgyvendinti lėšų.</text>
  </threadedComment>
  <threadedComment ref="C11" dT="2022-01-07T10:47:42.32" personId="{E2054CC3-11E9-445C-B4CE-7B93D816167F}" id="{889DF5FD-AF6A-4669-8915-06E434E319A0}">
    <text>Nurodoma, kokie įrenginiai, mechanizmai, reikalingi verslui vykdyti, jau turimi, paaiškinama jų įsigijimo data ir esama būklė, pagrindžiamas poreikis keisti arba įsigyti naujų.</text>
  </threadedComment>
  <threadedComment ref="D11" dT="2022-01-07T10:47:57.64" personId="{E2054CC3-11E9-445C-B4CE-7B93D816167F}" id="{6B8FB3D8-3FC6-4701-BD30-60E71AC4CC1A}">
    <text>Nurodoma, kokie įrenginiai, mechanizmai bus įsigyti iš paramos vietos projektui įgyvendinti lėšų, kokioms verslo vykdymo veikloms jie bus naudojami.</text>
  </threadedComment>
  <threadedComment ref="C13" dT="2022-01-07T10:48:17.42" personId="{E2054CC3-11E9-445C-B4CE-7B93D816167F}" id="{27C66030-858F-4DF1-B75F-D9B67444ED81}">
    <text>Nurodoma, kokia esama susisiekimo infrastruktūra, paaiškinamas jos tinkamumas verslo plane nurodytoms veikloms vykdyti</text>
  </threadedComment>
  <threadedComment ref="D13" dT="2022-01-07T10:48:34.18" personId="{E2054CC3-11E9-445C-B4CE-7B93D816167F}" id="{CBD34610-30C7-45BD-9FE6-8463BAB0E51C}">
    <text>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ext>
  </threadedComment>
  <threadedComment ref="C15" dT="2022-01-07T10:48:53.92" personId="{E2054CC3-11E9-445C-B4CE-7B93D816167F}" id="{19A3704D-7D61-4796-8C3B-179DFBC6CEF3}">
    <text>Nurodoma, su kokiais prekių gamybai ir (arba) paslaugų teikimui reikalingais žaliavų tiekėjais pareiškėjas turi sudaręs sutartis: nurodomi pavadinimai ir įmonės kodai (jeigu tai juridiniai asmenys), vardai ir pavardės (jeigu tai fiziniai asmenys).</text>
  </threadedComment>
  <threadedComment ref="D15" dT="2022-01-07T10:49:10.71" personId="{E2054CC3-11E9-445C-B4CE-7B93D816167F}" id="{33C8C8B8-E0FB-4B7A-87F1-14C376FC98D8}">
    <text>Nurodoma, kokiais būdais ir kokiose rinkose vietos projekto vykdytojas ketina ieškoti naujų tiekėjų, tiekiančių prekių gamybai ir (arba) paslaugų teikimui reikalingas žaliavas.</text>
  </threadedComment>
  <threadedComment ref="C16" dT="2022-01-07T10:49:31.16" personId="{E2054CC3-11E9-445C-B4CE-7B93D816167F}" id="{BA7921B3-013E-4280-8C01-7EF2817AFB57}">
    <text>Nurodoma, kokie veiksmai, būtini verslui vykdyti, yra atlikti iki paraiškos pateikimo dienos.</text>
  </threadedComment>
  <threadedComment ref="D16" dT="2022-01-07T10:49:57.18" personId="{E2054CC3-11E9-445C-B4CE-7B93D816167F}" id="{10589FB6-5A13-4071-A13D-E4D6A8CD9038}">
    <text>Paaiškinama, kokie veiksmai bus atliekami vietos projekto įgyvendinimo metu, taip pat kontrolės laikotarpiu</text>
  </threadedComment>
  <threadedComment ref="C18" dT="2022-01-07T10:50:14.85" personId="{E2054CC3-11E9-445C-B4CE-7B93D816167F}" id="{2EEB7256-60B6-49A2-BB38-DA7C11CD13FC}">
    <text>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ext>
  </threadedComment>
  <threadedComment ref="D18" dT="2022-01-07T10:50:30.05" personId="{E2054CC3-11E9-445C-B4CE-7B93D816167F}" id="{B9C31305-E22F-46D1-869C-179C19EA764B}">
    <text>Informacija pateikiama šio verslo plano 3 dalyje</text>
  </threadedComment>
  <threadedComment ref="C19" dT="2022-01-07T10:50:51.65" personId="{E2054CC3-11E9-445C-B4CE-7B93D816167F}" id="{CE0D38C4-9C99-4E42-A593-A34676A84448}">
    <text>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ext>
  </threadedComment>
  <threadedComment ref="D19" dT="2022-01-07T10:51:06.71" personId="{E2054CC3-11E9-445C-B4CE-7B93D816167F}" id="{FB8F3CAB-DC9B-4445-840A-F8E409181E6F}">
    <text>Informacija pateikiama šio verslo plano 3 dalyje</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1-07T10:51:30.34" personId="{E2054CC3-11E9-445C-B4CE-7B93D816167F}" id="{942DFBC3-2215-4DF9-B435-BB331068B542}">
    <text>Rinkodara – vietos projekto vykdytojo taikomų priemonių sistema, apimanti gaminamos prekės ar teikiamos paslaugos kelią nuo jos idėjos iki vartotojo.</text>
  </threadedComment>
  <threadedComment ref="B3" dT="2022-01-07T10:51:47.70" personId="{E2054CC3-11E9-445C-B4CE-7B93D816167F}" id="{1FB426C7-EBBB-43DB-986B-2F7148480AD8}">
    <text>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ext>
  </threadedComment>
  <threadedComment ref="B8" dT="2022-01-07T10:52:30.06" personId="{E2054CC3-11E9-445C-B4CE-7B93D816167F}" id="{E268B522-90A1-4289-AC0A-7EC996BBBFE3}">
    <text>Nurodoma, kokie numatomi prekių ir (arba) paslaugų pardavimo būdai ir vietos, kokiais būdais ir priemonėmis prekės bus pristatomos į pardavimo vietas.</text>
  </threadedComment>
  <threadedComment ref="B10" dT="2022-01-07T10:52:38.92" personId="{E2054CC3-11E9-445C-B4CE-7B93D816167F}" id="{0A7C04F5-006B-4D8B-9CB7-2FCB8D33A4F9}">
    <text>Nurodoma, kokios prekių ir (arba) paslaugų pardavimus didinančios priemonės bus taikomos (pvz., reklama internete, įvairios akcijos pardavimo vietose, socialiniuose tinkluose, akcijos viešosiose vietose, dalyvavimas parodose, mugėse ir pan.).</text>
  </threadedComment>
</ThreadedComments>
</file>

<file path=xl/threadedComments/threadedComment4.xml><?xml version="1.0" encoding="utf-8"?>
<ThreadedComments xmlns="http://schemas.microsoft.com/office/spreadsheetml/2018/threadedcomments" xmlns:x="http://schemas.openxmlformats.org/spreadsheetml/2006/main">
  <threadedComment ref="B29" dT="2022-01-07T11:00:05.32" personId="{E2054CC3-11E9-445C-B4CE-7B93D816167F}" id="{17AA07F1-60BB-4E3F-9556-18B04FEC1776}">
    <text>Čia ir toliau (toliau esančiose šios lentelės II stulpelio eilutėse) įrašykite konkrečiai, kas gaminama (užauginama) pagal EVRK (nurodomas EVRK kodas), ir nurodykite mato vienetą (pvz., vnt., kg, t)./ kokios paslaugos teikiamos, ir nurodykite tą patį mato vienetą (pvz., vnt., kartais, valandomis, dienomis, paromis ir pan.).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 Id="rId4"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topLeftCell="A46" workbookViewId="0">
      <selection activeCell="B61" sqref="B61:B63"/>
    </sheetView>
  </sheetViews>
  <sheetFormatPr defaultColWidth="12.59765625" defaultRowHeight="15" customHeight="1" x14ac:dyDescent="0.25"/>
  <cols>
    <col min="1" max="1" width="8" customWidth="1"/>
    <col min="2" max="2" width="30.3984375" customWidth="1"/>
    <col min="3" max="3" width="16.5" customWidth="1"/>
    <col min="4" max="4" width="39.59765625" customWidth="1"/>
    <col min="5" max="26" width="7.69921875" customWidth="1"/>
  </cols>
  <sheetData>
    <row r="1" spans="1:26" ht="14.25" customHeight="1" x14ac:dyDescent="0.25">
      <c r="A1" s="225"/>
      <c r="B1" s="226"/>
      <c r="C1" s="226"/>
      <c r="D1" s="227"/>
      <c r="E1" s="1"/>
      <c r="F1" s="1"/>
      <c r="G1" s="1"/>
      <c r="H1" s="1"/>
      <c r="I1" s="1"/>
      <c r="J1" s="1"/>
      <c r="K1" s="1"/>
      <c r="L1" s="1"/>
      <c r="M1" s="1"/>
      <c r="N1" s="1"/>
      <c r="O1" s="1"/>
      <c r="P1" s="1"/>
      <c r="Q1" s="1"/>
      <c r="R1" s="1"/>
      <c r="S1" s="1"/>
      <c r="T1" s="1"/>
      <c r="U1" s="1"/>
      <c r="V1" s="1"/>
      <c r="W1" s="1"/>
      <c r="X1" s="1"/>
      <c r="Y1" s="1"/>
      <c r="Z1" s="1"/>
    </row>
    <row r="2" spans="1:26" ht="14.25" customHeight="1" x14ac:dyDescent="0.25">
      <c r="A2" s="2"/>
      <c r="B2" s="2"/>
      <c r="C2" s="2"/>
      <c r="D2" s="2"/>
      <c r="E2" s="1"/>
      <c r="F2" s="1"/>
      <c r="G2" s="1"/>
      <c r="H2" s="1"/>
      <c r="I2" s="1"/>
      <c r="J2" s="1"/>
      <c r="K2" s="1"/>
      <c r="L2" s="1"/>
      <c r="M2" s="1"/>
      <c r="N2" s="1"/>
      <c r="O2" s="1"/>
      <c r="P2" s="1"/>
      <c r="Q2" s="1"/>
      <c r="R2" s="1"/>
      <c r="S2" s="1"/>
      <c r="T2" s="1"/>
      <c r="U2" s="1"/>
      <c r="V2" s="1"/>
      <c r="W2" s="1"/>
      <c r="X2" s="1"/>
      <c r="Y2" s="1"/>
      <c r="Z2" s="1"/>
    </row>
    <row r="3" spans="1:26" ht="14.25" customHeight="1" x14ac:dyDescent="0.25">
      <c r="A3" s="228" t="s">
        <v>0</v>
      </c>
      <c r="B3" s="229"/>
      <c r="C3" s="229"/>
      <c r="D3" s="229"/>
      <c r="E3" s="1"/>
      <c r="F3" s="1"/>
      <c r="G3" s="1"/>
      <c r="H3" s="1"/>
      <c r="I3" s="1"/>
      <c r="J3" s="1"/>
      <c r="K3" s="1"/>
      <c r="L3" s="1"/>
      <c r="M3" s="1"/>
      <c r="N3" s="1"/>
      <c r="O3" s="1"/>
      <c r="P3" s="1"/>
      <c r="Q3" s="1"/>
      <c r="R3" s="1"/>
      <c r="S3" s="1"/>
      <c r="T3" s="1"/>
      <c r="U3" s="1"/>
      <c r="V3" s="1"/>
      <c r="W3" s="1"/>
      <c r="X3" s="1"/>
      <c r="Y3" s="1"/>
      <c r="Z3" s="1"/>
    </row>
    <row r="4" spans="1:26" ht="14.25" customHeight="1" x14ac:dyDescent="0.25">
      <c r="A4" s="3"/>
      <c r="B4" s="2"/>
      <c r="C4" s="2"/>
      <c r="D4" s="2"/>
      <c r="E4" s="1"/>
      <c r="F4" s="1"/>
      <c r="G4" s="1"/>
      <c r="H4" s="1"/>
      <c r="I4" s="1"/>
      <c r="J4" s="1"/>
      <c r="K4" s="1"/>
      <c r="L4" s="1"/>
      <c r="M4" s="1"/>
      <c r="N4" s="1"/>
      <c r="O4" s="1"/>
      <c r="P4" s="1"/>
      <c r="Q4" s="1"/>
      <c r="R4" s="1"/>
      <c r="S4" s="1"/>
      <c r="T4" s="1"/>
      <c r="U4" s="1"/>
      <c r="V4" s="1"/>
      <c r="W4" s="1"/>
      <c r="X4" s="1"/>
      <c r="Y4" s="1"/>
      <c r="Z4" s="1"/>
    </row>
    <row r="5" spans="1:26" ht="35.25" customHeight="1" x14ac:dyDescent="0.25">
      <c r="A5" s="228" t="s">
        <v>1</v>
      </c>
      <c r="B5" s="229"/>
      <c r="C5" s="229"/>
      <c r="D5" s="229"/>
      <c r="E5" s="1"/>
      <c r="F5" s="1"/>
      <c r="G5" s="1"/>
      <c r="H5" s="1"/>
      <c r="I5" s="1"/>
      <c r="J5" s="1"/>
      <c r="K5" s="1"/>
      <c r="L5" s="1"/>
      <c r="M5" s="1"/>
      <c r="N5" s="1"/>
      <c r="O5" s="1"/>
      <c r="P5" s="1"/>
      <c r="Q5" s="1"/>
      <c r="R5" s="1"/>
      <c r="S5" s="1"/>
      <c r="T5" s="1"/>
      <c r="U5" s="1"/>
      <c r="V5" s="1"/>
      <c r="W5" s="1"/>
      <c r="X5" s="1"/>
      <c r="Y5" s="1"/>
      <c r="Z5" s="1"/>
    </row>
    <row r="6" spans="1:26" ht="14.25" customHeight="1" x14ac:dyDescent="0.3">
      <c r="A6" s="4"/>
      <c r="B6" s="2"/>
      <c r="C6" s="2"/>
      <c r="D6" s="2"/>
      <c r="E6" s="1"/>
      <c r="F6" s="1"/>
      <c r="G6" s="1"/>
      <c r="H6" s="1"/>
      <c r="I6" s="1"/>
      <c r="J6" s="1"/>
      <c r="K6" s="1"/>
      <c r="L6" s="1"/>
      <c r="M6" s="1"/>
      <c r="N6" s="1"/>
      <c r="O6" s="1"/>
      <c r="P6" s="1"/>
      <c r="Q6" s="1"/>
      <c r="R6" s="1"/>
      <c r="S6" s="1"/>
      <c r="T6" s="1"/>
      <c r="U6" s="1"/>
      <c r="V6" s="1"/>
      <c r="W6" s="1"/>
      <c r="X6" s="1"/>
      <c r="Y6" s="1"/>
      <c r="Z6" s="1"/>
    </row>
    <row r="7" spans="1:26" ht="14.25" customHeight="1" x14ac:dyDescent="0.25">
      <c r="A7" s="230" t="s">
        <v>613</v>
      </c>
      <c r="B7" s="226"/>
      <c r="C7" s="226"/>
      <c r="D7" s="227"/>
      <c r="E7" s="5"/>
      <c r="F7" s="5"/>
      <c r="G7" s="5"/>
      <c r="H7" s="5"/>
      <c r="I7" s="5"/>
      <c r="J7" s="5"/>
      <c r="K7" s="5"/>
      <c r="L7" s="5"/>
      <c r="M7" s="5"/>
      <c r="N7" s="5"/>
      <c r="O7" s="5"/>
      <c r="P7" s="5"/>
      <c r="Q7" s="5"/>
      <c r="R7" s="5"/>
      <c r="S7" s="5"/>
      <c r="T7" s="5"/>
      <c r="U7" s="5"/>
      <c r="V7" s="5"/>
      <c r="W7" s="5"/>
      <c r="X7" s="5"/>
      <c r="Y7" s="5"/>
      <c r="Z7" s="5"/>
    </row>
    <row r="8" spans="1:26" ht="14.25" customHeight="1" x14ac:dyDescent="0.25">
      <c r="A8" s="3"/>
      <c r="B8" s="6"/>
      <c r="C8" s="7" t="s">
        <v>2</v>
      </c>
      <c r="D8" s="6"/>
      <c r="E8" s="5"/>
      <c r="F8" s="5"/>
      <c r="G8" s="5"/>
      <c r="H8" s="5"/>
      <c r="I8" s="5"/>
      <c r="J8" s="5"/>
      <c r="K8" s="5"/>
      <c r="L8" s="5"/>
      <c r="M8" s="5"/>
      <c r="N8" s="5"/>
      <c r="O8" s="5"/>
      <c r="P8" s="5"/>
      <c r="Q8" s="5"/>
      <c r="R8" s="5"/>
      <c r="S8" s="5"/>
      <c r="T8" s="5"/>
      <c r="U8" s="5"/>
      <c r="V8" s="5"/>
      <c r="W8" s="5"/>
      <c r="X8" s="5"/>
      <c r="Y8" s="5"/>
      <c r="Z8" s="5"/>
    </row>
    <row r="9" spans="1:26" ht="14.25" customHeight="1" x14ac:dyDescent="0.3">
      <c r="A9" s="4"/>
      <c r="B9" s="2"/>
      <c r="C9" s="2"/>
      <c r="D9" s="2"/>
      <c r="E9" s="1"/>
      <c r="F9" s="1"/>
      <c r="G9" s="1"/>
      <c r="H9" s="1"/>
      <c r="I9" s="1"/>
      <c r="J9" s="1"/>
      <c r="K9" s="1"/>
      <c r="L9" s="1"/>
      <c r="M9" s="1"/>
      <c r="N9" s="1"/>
      <c r="O9" s="1"/>
      <c r="P9" s="1"/>
      <c r="Q9" s="1"/>
      <c r="R9" s="1"/>
      <c r="S9" s="1"/>
      <c r="T9" s="1"/>
      <c r="U9" s="1"/>
      <c r="V9" s="1"/>
      <c r="W9" s="1"/>
      <c r="X9" s="1"/>
      <c r="Y9" s="1"/>
      <c r="Z9" s="1"/>
    </row>
    <row r="10" spans="1:26" ht="14.25" customHeight="1" x14ac:dyDescent="0.25">
      <c r="A10" s="8" t="s">
        <v>3</v>
      </c>
      <c r="B10" s="217" t="s">
        <v>4</v>
      </c>
      <c r="C10" s="218"/>
      <c r="D10" s="215"/>
      <c r="E10" s="1"/>
      <c r="F10" s="1"/>
      <c r="G10" s="1"/>
      <c r="H10" s="1"/>
      <c r="I10" s="1"/>
      <c r="J10" s="1"/>
      <c r="K10" s="1"/>
      <c r="L10" s="1"/>
      <c r="M10" s="1"/>
      <c r="N10" s="1"/>
      <c r="O10" s="1"/>
      <c r="P10" s="1"/>
      <c r="Q10" s="1"/>
      <c r="R10" s="1"/>
      <c r="S10" s="1"/>
      <c r="T10" s="1"/>
      <c r="U10" s="1"/>
      <c r="V10" s="1"/>
      <c r="W10" s="1"/>
      <c r="X10" s="1"/>
      <c r="Y10" s="1"/>
      <c r="Z10" s="1"/>
    </row>
    <row r="11" spans="1:26" ht="14.25" customHeight="1" x14ac:dyDescent="0.25">
      <c r="A11" s="8" t="s">
        <v>5</v>
      </c>
      <c r="B11" s="207" t="s">
        <v>6</v>
      </c>
      <c r="C11" s="218"/>
      <c r="D11" s="215"/>
      <c r="E11" s="1"/>
      <c r="F11" s="1"/>
      <c r="G11" s="1"/>
      <c r="H11" s="1"/>
      <c r="I11" s="1"/>
      <c r="J11" s="1"/>
      <c r="K11" s="1"/>
      <c r="L11" s="1"/>
      <c r="M11" s="1"/>
      <c r="N11" s="1"/>
      <c r="O11" s="1"/>
      <c r="P11" s="1"/>
      <c r="Q11" s="1"/>
      <c r="R11" s="1"/>
      <c r="S11" s="1"/>
      <c r="T11" s="1"/>
      <c r="U11" s="1"/>
      <c r="V11" s="1"/>
      <c r="W11" s="1"/>
      <c r="X11" s="1"/>
      <c r="Y11" s="1"/>
      <c r="Z11" s="1"/>
    </row>
    <row r="12" spans="1:26" ht="14.25" customHeight="1" x14ac:dyDescent="0.25">
      <c r="A12" s="9" t="s">
        <v>7</v>
      </c>
      <c r="B12" s="9" t="s">
        <v>8</v>
      </c>
      <c r="C12" s="214" t="s">
        <v>580</v>
      </c>
      <c r="D12" s="215"/>
      <c r="E12" s="1"/>
      <c r="F12" s="1"/>
      <c r="G12" s="1"/>
      <c r="H12" s="1"/>
      <c r="I12" s="1"/>
      <c r="J12" s="1"/>
      <c r="K12" s="1"/>
      <c r="L12" s="1"/>
      <c r="M12" s="1"/>
      <c r="N12" s="1"/>
      <c r="O12" s="1"/>
      <c r="P12" s="1"/>
      <c r="Q12" s="1"/>
      <c r="R12" s="1"/>
      <c r="S12" s="1"/>
      <c r="T12" s="1"/>
      <c r="U12" s="1"/>
      <c r="V12" s="1"/>
      <c r="W12" s="1"/>
      <c r="X12" s="1"/>
      <c r="Y12" s="1"/>
      <c r="Z12" s="1"/>
    </row>
    <row r="13" spans="1:26" ht="14.25" customHeight="1" x14ac:dyDescent="0.25">
      <c r="A13" s="9" t="s">
        <v>10</v>
      </c>
      <c r="B13" s="9" t="s">
        <v>11</v>
      </c>
      <c r="C13" s="214" t="s">
        <v>580</v>
      </c>
      <c r="D13" s="215"/>
      <c r="E13" s="1"/>
      <c r="F13" s="1"/>
      <c r="G13" s="1"/>
      <c r="H13" s="1"/>
      <c r="I13" s="1"/>
      <c r="J13" s="1"/>
      <c r="K13" s="1"/>
      <c r="L13" s="1"/>
      <c r="M13" s="1"/>
      <c r="N13" s="1"/>
      <c r="O13" s="1"/>
      <c r="P13" s="1"/>
      <c r="Q13" s="1"/>
      <c r="R13" s="1"/>
      <c r="S13" s="1"/>
      <c r="T13" s="1"/>
      <c r="U13" s="1"/>
      <c r="V13" s="1"/>
      <c r="W13" s="1"/>
      <c r="X13" s="1"/>
      <c r="Y13" s="1"/>
      <c r="Z13" s="1"/>
    </row>
    <row r="14" spans="1:26" ht="14.25" customHeight="1" x14ac:dyDescent="0.25">
      <c r="A14" s="9" t="s">
        <v>13</v>
      </c>
      <c r="B14" s="9" t="s">
        <v>14</v>
      </c>
      <c r="C14" s="214" t="s">
        <v>580</v>
      </c>
      <c r="D14" s="209"/>
      <c r="E14" s="1"/>
      <c r="F14" s="1"/>
      <c r="G14" s="1"/>
      <c r="H14" s="1"/>
      <c r="I14" s="1"/>
      <c r="J14" s="1"/>
      <c r="K14" s="1"/>
      <c r="L14" s="1"/>
      <c r="M14" s="1"/>
      <c r="N14" s="1"/>
      <c r="O14" s="1"/>
      <c r="P14" s="1"/>
      <c r="Q14" s="1"/>
      <c r="R14" s="1"/>
      <c r="S14" s="1"/>
      <c r="T14" s="1"/>
      <c r="U14" s="1"/>
      <c r="V14" s="1"/>
      <c r="W14" s="1"/>
      <c r="X14" s="1"/>
      <c r="Y14" s="1"/>
      <c r="Z14" s="1"/>
    </row>
    <row r="15" spans="1:26" ht="14.25" customHeight="1" x14ac:dyDescent="0.25">
      <c r="A15" s="204" t="s">
        <v>16</v>
      </c>
      <c r="B15" s="204" t="s">
        <v>17</v>
      </c>
      <c r="C15" s="197"/>
      <c r="D15" s="200" t="s">
        <v>636</v>
      </c>
      <c r="E15" s="1"/>
      <c r="F15" s="1"/>
      <c r="G15" s="1"/>
      <c r="H15" s="1"/>
      <c r="I15" s="1"/>
      <c r="J15" s="1"/>
      <c r="K15" s="1"/>
      <c r="L15" s="1"/>
      <c r="M15" s="1"/>
      <c r="N15" s="1"/>
      <c r="O15" s="1"/>
      <c r="P15" s="1"/>
      <c r="Q15" s="1"/>
      <c r="R15" s="1"/>
      <c r="S15" s="1"/>
      <c r="T15" s="1"/>
      <c r="U15" s="1"/>
      <c r="V15" s="1"/>
      <c r="W15" s="1"/>
      <c r="X15" s="1"/>
      <c r="Y15" s="1"/>
      <c r="Z15" s="1"/>
    </row>
    <row r="16" spans="1:26" ht="14.25" customHeight="1" x14ac:dyDescent="0.25">
      <c r="A16" s="205"/>
      <c r="B16" s="205"/>
      <c r="C16" s="198"/>
      <c r="D16" s="201" t="s">
        <v>18</v>
      </c>
      <c r="E16" s="1"/>
      <c r="F16" s="1"/>
      <c r="G16" s="1"/>
      <c r="H16" s="1"/>
      <c r="I16" s="1"/>
      <c r="J16" s="1"/>
      <c r="K16" s="1"/>
      <c r="L16" s="1"/>
      <c r="M16" s="1"/>
      <c r="N16" s="1"/>
      <c r="O16" s="1"/>
      <c r="P16" s="1"/>
      <c r="Q16" s="1"/>
      <c r="R16" s="1"/>
      <c r="S16" s="1"/>
      <c r="T16" s="1"/>
      <c r="U16" s="1"/>
      <c r="V16" s="1"/>
      <c r="W16" s="1"/>
      <c r="X16" s="1"/>
      <c r="Y16" s="1"/>
      <c r="Z16" s="1"/>
    </row>
    <row r="17" spans="1:26" ht="14.25" customHeight="1" x14ac:dyDescent="0.25">
      <c r="A17" s="206"/>
      <c r="B17" s="206"/>
      <c r="C17" s="198"/>
      <c r="D17" s="202" t="s">
        <v>637</v>
      </c>
      <c r="E17" s="1"/>
      <c r="F17" s="1"/>
      <c r="G17" s="1"/>
      <c r="H17" s="1"/>
      <c r="I17" s="1"/>
      <c r="J17" s="1"/>
      <c r="K17" s="1"/>
      <c r="L17" s="1"/>
      <c r="M17" s="1"/>
      <c r="N17" s="1"/>
      <c r="O17" s="1"/>
      <c r="P17" s="1"/>
      <c r="Q17" s="1"/>
      <c r="R17" s="1"/>
      <c r="S17" s="1"/>
      <c r="T17" s="1"/>
      <c r="U17" s="1"/>
      <c r="V17" s="1"/>
      <c r="W17" s="1"/>
      <c r="X17" s="1"/>
      <c r="Y17" s="1"/>
      <c r="Z17" s="1"/>
    </row>
    <row r="18" spans="1:26" ht="14.25" customHeight="1" x14ac:dyDescent="0.25">
      <c r="A18" s="204" t="s">
        <v>19</v>
      </c>
      <c r="B18" s="204" t="s">
        <v>20</v>
      </c>
      <c r="C18" s="10" t="s">
        <v>21</v>
      </c>
      <c r="D18" s="199"/>
      <c r="E18" s="1"/>
      <c r="F18" s="1"/>
      <c r="G18" s="1"/>
      <c r="H18" s="1"/>
      <c r="I18" s="1"/>
      <c r="J18" s="1"/>
      <c r="K18" s="1"/>
      <c r="L18" s="1"/>
      <c r="M18" s="1"/>
      <c r="N18" s="1"/>
      <c r="O18" s="1"/>
      <c r="P18" s="1"/>
      <c r="Q18" s="1"/>
      <c r="R18" s="1"/>
      <c r="S18" s="1"/>
      <c r="T18" s="1"/>
      <c r="U18" s="1"/>
      <c r="V18" s="1"/>
      <c r="W18" s="1"/>
      <c r="X18" s="1"/>
      <c r="Y18" s="1"/>
      <c r="Z18" s="1"/>
    </row>
    <row r="19" spans="1:26" ht="14.25" customHeight="1" x14ac:dyDescent="0.25">
      <c r="A19" s="205"/>
      <c r="B19" s="205"/>
      <c r="C19" s="10" t="s">
        <v>22</v>
      </c>
      <c r="D19" s="1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5">
      <c r="A20" s="205"/>
      <c r="B20" s="205"/>
      <c r="C20" s="10" t="s">
        <v>23</v>
      </c>
      <c r="D20" s="128"/>
      <c r="E20" s="1"/>
      <c r="F20" s="1"/>
      <c r="G20" s="1"/>
      <c r="H20" s="1"/>
      <c r="I20" s="1"/>
      <c r="J20" s="1"/>
      <c r="K20" s="1"/>
      <c r="L20" s="1"/>
      <c r="M20" s="1"/>
      <c r="N20" s="1"/>
      <c r="O20" s="1"/>
      <c r="P20" s="1"/>
      <c r="Q20" s="1"/>
      <c r="R20" s="1"/>
      <c r="S20" s="1"/>
      <c r="T20" s="1"/>
      <c r="U20" s="1"/>
      <c r="V20" s="1"/>
      <c r="W20" s="1"/>
      <c r="X20" s="1"/>
      <c r="Y20" s="1"/>
      <c r="Z20" s="1"/>
    </row>
    <row r="21" spans="1:26" ht="14.25" customHeight="1" x14ac:dyDescent="0.25">
      <c r="A21" s="205"/>
      <c r="B21" s="205"/>
      <c r="C21" s="10" t="s">
        <v>24</v>
      </c>
      <c r="D21" s="1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5">
      <c r="A22" s="205"/>
      <c r="B22" s="205"/>
      <c r="C22" s="10" t="s">
        <v>25</v>
      </c>
      <c r="D22" s="12"/>
      <c r="E22" s="1"/>
      <c r="F22" s="1"/>
      <c r="G22" s="1"/>
      <c r="H22" s="1"/>
      <c r="I22" s="1"/>
      <c r="J22" s="1"/>
      <c r="K22" s="1"/>
      <c r="L22" s="1"/>
      <c r="M22" s="1"/>
      <c r="N22" s="1"/>
      <c r="O22" s="1"/>
      <c r="P22" s="1"/>
      <c r="Q22" s="1"/>
      <c r="R22" s="1"/>
      <c r="S22" s="1"/>
      <c r="T22" s="1"/>
      <c r="U22" s="1"/>
      <c r="V22" s="1"/>
      <c r="W22" s="1"/>
      <c r="X22" s="1"/>
      <c r="Y22" s="1"/>
      <c r="Z22" s="1"/>
    </row>
    <row r="23" spans="1:26" ht="29.25" customHeight="1" x14ac:dyDescent="0.25">
      <c r="A23" s="206"/>
      <c r="B23" s="206"/>
      <c r="C23" s="10" t="s">
        <v>26</v>
      </c>
      <c r="D23" s="1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5">
      <c r="A24" s="204" t="s">
        <v>27</v>
      </c>
      <c r="B24" s="224" t="s">
        <v>20</v>
      </c>
      <c r="C24" s="10" t="s">
        <v>21</v>
      </c>
      <c r="D24" s="1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5">
      <c r="A25" s="205"/>
      <c r="B25" s="205"/>
      <c r="C25" s="10" t="s">
        <v>22</v>
      </c>
      <c r="D25" s="1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5">
      <c r="A26" s="205"/>
      <c r="B26" s="205"/>
      <c r="C26" s="10" t="s">
        <v>23</v>
      </c>
      <c r="D26" s="1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5">
      <c r="A27" s="205"/>
      <c r="B27" s="205"/>
      <c r="C27" s="10" t="s">
        <v>24</v>
      </c>
      <c r="D27" s="1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5">
      <c r="A28" s="205"/>
      <c r="B28" s="205"/>
      <c r="C28" s="10" t="s">
        <v>25</v>
      </c>
      <c r="D28" s="13"/>
      <c r="E28" s="1"/>
      <c r="F28" s="1"/>
      <c r="G28" s="1"/>
      <c r="H28" s="1"/>
      <c r="I28" s="1"/>
      <c r="J28" s="1"/>
      <c r="K28" s="1"/>
      <c r="L28" s="1"/>
      <c r="M28" s="1"/>
      <c r="N28" s="1"/>
      <c r="O28" s="1"/>
      <c r="P28" s="1"/>
      <c r="Q28" s="1"/>
      <c r="R28" s="1"/>
      <c r="S28" s="1"/>
      <c r="T28" s="1"/>
      <c r="U28" s="1"/>
      <c r="V28" s="1"/>
      <c r="W28" s="1"/>
      <c r="X28" s="1"/>
      <c r="Y28" s="1"/>
      <c r="Z28" s="1"/>
    </row>
    <row r="29" spans="1:26" ht="29.25" customHeight="1" x14ac:dyDescent="0.25">
      <c r="A29" s="206"/>
      <c r="B29" s="206"/>
      <c r="C29" s="10" t="s">
        <v>26</v>
      </c>
      <c r="D29" s="1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5">
      <c r="A30" s="204" t="s">
        <v>28</v>
      </c>
      <c r="B30" s="204" t="s">
        <v>20</v>
      </c>
      <c r="C30" s="10" t="s">
        <v>21</v>
      </c>
      <c r="D30" s="1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5">
      <c r="A31" s="205"/>
      <c r="B31" s="205"/>
      <c r="C31" s="10" t="s">
        <v>22</v>
      </c>
      <c r="D31" s="1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5">
      <c r="A32" s="205"/>
      <c r="B32" s="205"/>
      <c r="C32" s="10" t="s">
        <v>23</v>
      </c>
      <c r="D32" s="1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5">
      <c r="A33" s="205"/>
      <c r="B33" s="205"/>
      <c r="C33" s="10" t="s">
        <v>24</v>
      </c>
      <c r="D33" s="1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5">
      <c r="A34" s="205"/>
      <c r="B34" s="205"/>
      <c r="C34" s="10" t="s">
        <v>25</v>
      </c>
      <c r="D34" s="13"/>
      <c r="E34" s="1"/>
      <c r="F34" s="1"/>
      <c r="G34" s="1"/>
      <c r="H34" s="1"/>
      <c r="I34" s="1"/>
      <c r="J34" s="1"/>
      <c r="K34" s="1"/>
      <c r="L34" s="1"/>
      <c r="M34" s="1"/>
      <c r="N34" s="1"/>
      <c r="O34" s="1"/>
      <c r="P34" s="1"/>
      <c r="Q34" s="1"/>
      <c r="R34" s="1"/>
      <c r="S34" s="1"/>
      <c r="T34" s="1"/>
      <c r="U34" s="1"/>
      <c r="V34" s="1"/>
      <c r="W34" s="1"/>
      <c r="X34" s="1"/>
      <c r="Y34" s="1"/>
      <c r="Z34" s="1"/>
    </row>
    <row r="35" spans="1:26" ht="29.25" customHeight="1" x14ac:dyDescent="0.25">
      <c r="A35" s="206"/>
      <c r="B35" s="206"/>
      <c r="C35" s="10" t="s">
        <v>26</v>
      </c>
      <c r="D35" s="1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5">
      <c r="A36" s="204" t="s">
        <v>29</v>
      </c>
      <c r="B36" s="204" t="s">
        <v>20</v>
      </c>
      <c r="C36" s="10" t="s">
        <v>21</v>
      </c>
      <c r="D36" s="1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5">
      <c r="A37" s="205"/>
      <c r="B37" s="205"/>
      <c r="C37" s="10" t="s">
        <v>22</v>
      </c>
      <c r="D37" s="1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5">
      <c r="A38" s="205"/>
      <c r="B38" s="205"/>
      <c r="C38" s="10" t="s">
        <v>23</v>
      </c>
      <c r="D38" s="1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5">
      <c r="A39" s="205"/>
      <c r="B39" s="205"/>
      <c r="C39" s="10" t="s">
        <v>24</v>
      </c>
      <c r="D39" s="1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5">
      <c r="A40" s="205"/>
      <c r="B40" s="205"/>
      <c r="C40" s="10" t="s">
        <v>25</v>
      </c>
      <c r="D40" s="13"/>
      <c r="E40" s="1"/>
      <c r="F40" s="1"/>
      <c r="G40" s="1"/>
      <c r="H40" s="1"/>
      <c r="I40" s="1"/>
      <c r="J40" s="1"/>
      <c r="K40" s="1"/>
      <c r="L40" s="1"/>
      <c r="M40" s="1"/>
      <c r="N40" s="1"/>
      <c r="O40" s="1"/>
      <c r="P40" s="1"/>
      <c r="Q40" s="1"/>
      <c r="R40" s="1"/>
      <c r="S40" s="1"/>
      <c r="T40" s="1"/>
      <c r="U40" s="1"/>
      <c r="V40" s="1"/>
      <c r="W40" s="1"/>
      <c r="X40" s="1"/>
      <c r="Y40" s="1"/>
      <c r="Z40" s="1"/>
    </row>
    <row r="41" spans="1:26" ht="28.5" customHeight="1" x14ac:dyDescent="0.25">
      <c r="A41" s="206"/>
      <c r="B41" s="206"/>
      <c r="C41" s="10" t="s">
        <v>26</v>
      </c>
      <c r="D41" s="1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5">
      <c r="A42" s="9" t="s">
        <v>31</v>
      </c>
      <c r="B42" s="9" t="s">
        <v>32</v>
      </c>
      <c r="C42" s="214" t="s">
        <v>33</v>
      </c>
      <c r="D42" s="215"/>
      <c r="E42" s="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8" t="s">
        <v>34</v>
      </c>
      <c r="B43" s="207" t="s">
        <v>35</v>
      </c>
      <c r="C43" s="218"/>
      <c r="D43" s="215"/>
      <c r="E43" s="1"/>
      <c r="F43" s="1"/>
      <c r="G43" s="1"/>
      <c r="H43" s="1"/>
      <c r="I43" s="1"/>
      <c r="J43" s="1"/>
      <c r="K43" s="1"/>
      <c r="L43" s="1"/>
      <c r="M43" s="1"/>
      <c r="N43" s="1"/>
      <c r="O43" s="1"/>
      <c r="P43" s="1"/>
      <c r="Q43" s="1"/>
      <c r="R43" s="1"/>
      <c r="S43" s="1"/>
      <c r="T43" s="1"/>
      <c r="U43" s="1"/>
      <c r="V43" s="1"/>
      <c r="W43" s="1"/>
      <c r="X43" s="1"/>
      <c r="Y43" s="1"/>
      <c r="Z43" s="1"/>
    </row>
    <row r="44" spans="1:26" ht="14.25" customHeight="1" x14ac:dyDescent="0.25">
      <c r="A44" s="14" t="s">
        <v>36</v>
      </c>
      <c r="B44" s="223" t="s">
        <v>37</v>
      </c>
      <c r="C44" s="218"/>
      <c r="D44" s="215"/>
      <c r="E44" s="1"/>
      <c r="F44" s="1"/>
      <c r="G44" s="1"/>
      <c r="H44" s="1"/>
      <c r="I44" s="1"/>
      <c r="J44" s="1"/>
      <c r="K44" s="1"/>
      <c r="L44" s="1"/>
      <c r="M44" s="1"/>
      <c r="N44" s="1"/>
      <c r="O44" s="1"/>
      <c r="P44" s="1"/>
      <c r="Q44" s="1"/>
      <c r="R44" s="1"/>
      <c r="S44" s="1"/>
      <c r="T44" s="1"/>
      <c r="U44" s="1"/>
      <c r="V44" s="1"/>
      <c r="W44" s="1"/>
      <c r="X44" s="1"/>
      <c r="Y44" s="1"/>
      <c r="Z44" s="1"/>
    </row>
    <row r="45" spans="1:26" ht="28.8" x14ac:dyDescent="0.25">
      <c r="A45" s="166" t="s">
        <v>36</v>
      </c>
      <c r="B45" s="9" t="s">
        <v>38</v>
      </c>
      <c r="C45" s="214"/>
      <c r="D45" s="215"/>
      <c r="E45" s="1"/>
      <c r="F45" s="1"/>
      <c r="G45" s="1"/>
      <c r="H45" s="1"/>
      <c r="I45" s="1"/>
      <c r="J45" s="1"/>
      <c r="K45" s="1"/>
      <c r="L45" s="1"/>
      <c r="M45" s="1"/>
      <c r="N45" s="1"/>
      <c r="O45" s="1"/>
      <c r="P45" s="1"/>
      <c r="Q45" s="1"/>
      <c r="R45" s="1"/>
      <c r="S45" s="1"/>
      <c r="T45" s="1"/>
      <c r="U45" s="1"/>
      <c r="V45" s="1"/>
      <c r="W45" s="1"/>
      <c r="X45" s="1"/>
      <c r="Y45" s="1"/>
      <c r="Z45" s="1"/>
    </row>
    <row r="46" spans="1:26" ht="14.4" x14ac:dyDescent="0.25">
      <c r="A46" s="9" t="s">
        <v>39</v>
      </c>
      <c r="B46" s="9" t="s">
        <v>40</v>
      </c>
      <c r="C46" s="214"/>
      <c r="D46" s="215"/>
      <c r="E46" s="1"/>
      <c r="F46" s="1"/>
      <c r="G46" s="1"/>
      <c r="H46" s="1"/>
      <c r="I46" s="1"/>
      <c r="J46" s="1"/>
      <c r="K46" s="1"/>
      <c r="L46" s="1"/>
      <c r="M46" s="1"/>
      <c r="N46" s="1"/>
      <c r="O46" s="1"/>
      <c r="P46" s="1"/>
      <c r="Q46" s="1"/>
      <c r="R46" s="1"/>
      <c r="S46" s="1"/>
      <c r="T46" s="1"/>
      <c r="U46" s="1"/>
      <c r="V46" s="1"/>
      <c r="W46" s="1"/>
      <c r="X46" s="1"/>
      <c r="Y46" s="1"/>
      <c r="Z46" s="1"/>
    </row>
    <row r="47" spans="1:26" ht="72" customHeight="1" x14ac:dyDescent="0.25">
      <c r="A47" s="9" t="s">
        <v>41</v>
      </c>
      <c r="B47" s="9" t="s">
        <v>42</v>
      </c>
      <c r="C47" s="214"/>
      <c r="D47" s="215"/>
      <c r="E47" s="1"/>
      <c r="F47" s="1"/>
      <c r="G47" s="1"/>
      <c r="H47" s="1"/>
      <c r="I47" s="1"/>
      <c r="J47" s="1"/>
      <c r="K47" s="1"/>
      <c r="L47" s="1"/>
      <c r="M47" s="1"/>
      <c r="N47" s="1"/>
      <c r="O47" s="1"/>
      <c r="P47" s="1"/>
      <c r="Q47" s="1"/>
      <c r="R47" s="1"/>
      <c r="S47" s="1"/>
      <c r="T47" s="1"/>
      <c r="U47" s="1"/>
      <c r="V47" s="1"/>
      <c r="W47" s="1"/>
      <c r="X47" s="1"/>
      <c r="Y47" s="1"/>
      <c r="Z47" s="1"/>
    </row>
    <row r="48" spans="1:26" ht="73.5" customHeight="1" x14ac:dyDescent="0.25">
      <c r="A48" s="9" t="s">
        <v>43</v>
      </c>
      <c r="B48" s="9" t="s">
        <v>44</v>
      </c>
      <c r="C48" s="214"/>
      <c r="D48" s="215"/>
      <c r="E48" s="1"/>
      <c r="F48" s="1"/>
      <c r="G48" s="1"/>
      <c r="H48" s="1"/>
      <c r="I48" s="1"/>
      <c r="J48" s="1"/>
      <c r="K48" s="1"/>
      <c r="L48" s="1"/>
      <c r="M48" s="1"/>
      <c r="N48" s="1"/>
      <c r="O48" s="1"/>
      <c r="P48" s="1"/>
      <c r="Q48" s="1"/>
      <c r="R48" s="1"/>
      <c r="S48" s="1"/>
      <c r="T48" s="1"/>
      <c r="U48" s="1"/>
      <c r="V48" s="1"/>
      <c r="W48" s="1"/>
      <c r="X48" s="1"/>
      <c r="Y48" s="1"/>
      <c r="Z48" s="1"/>
    </row>
    <row r="49" spans="1:26" ht="14.25" customHeight="1" x14ac:dyDescent="0.25">
      <c r="A49" s="204" t="s">
        <v>45</v>
      </c>
      <c r="B49" s="204" t="s">
        <v>46</v>
      </c>
      <c r="C49" s="220" t="s">
        <v>580</v>
      </c>
      <c r="D49" s="209"/>
      <c r="E49" s="1"/>
      <c r="F49" s="1"/>
      <c r="G49" s="1"/>
      <c r="H49" s="1"/>
      <c r="I49" s="1"/>
      <c r="J49" s="1"/>
      <c r="K49" s="1"/>
      <c r="L49" s="1"/>
      <c r="M49" s="1"/>
      <c r="N49" s="1"/>
      <c r="O49" s="1"/>
      <c r="P49" s="1"/>
      <c r="Q49" s="1"/>
      <c r="R49" s="1"/>
      <c r="S49" s="1"/>
      <c r="T49" s="1"/>
      <c r="U49" s="1"/>
      <c r="V49" s="1"/>
      <c r="W49" s="1"/>
      <c r="X49" s="1"/>
      <c r="Y49" s="1"/>
      <c r="Z49" s="1"/>
    </row>
    <row r="50" spans="1:26" ht="39.75" customHeight="1" x14ac:dyDescent="0.25">
      <c r="A50" s="205"/>
      <c r="B50" s="205"/>
      <c r="C50" s="221" t="s">
        <v>48</v>
      </c>
      <c r="D50" s="213"/>
      <c r="E50" s="1"/>
      <c r="F50" s="1"/>
      <c r="G50" s="1"/>
      <c r="H50" s="1"/>
      <c r="I50" s="1"/>
      <c r="J50" s="1"/>
      <c r="K50" s="1"/>
      <c r="L50" s="1"/>
      <c r="M50" s="1"/>
      <c r="N50" s="1"/>
      <c r="O50" s="1"/>
      <c r="P50" s="1"/>
      <c r="Q50" s="1"/>
      <c r="R50" s="1"/>
      <c r="S50" s="1"/>
      <c r="T50" s="1"/>
      <c r="U50" s="1"/>
      <c r="V50" s="1"/>
      <c r="W50" s="1"/>
      <c r="X50" s="1"/>
      <c r="Y50" s="1"/>
      <c r="Z50" s="1"/>
    </row>
    <row r="51" spans="1:26" ht="54.75" customHeight="1" x14ac:dyDescent="0.25">
      <c r="A51" s="206"/>
      <c r="B51" s="206"/>
      <c r="C51" s="222" t="s">
        <v>60</v>
      </c>
      <c r="D51" s="215"/>
      <c r="E51" s="1"/>
      <c r="F51" s="1"/>
      <c r="G51" s="1"/>
      <c r="H51" s="1"/>
      <c r="I51" s="1"/>
      <c r="J51" s="1"/>
      <c r="K51" s="1"/>
      <c r="L51" s="1"/>
      <c r="M51" s="1"/>
      <c r="N51" s="1"/>
      <c r="O51" s="1"/>
      <c r="P51" s="1"/>
      <c r="Q51" s="1"/>
      <c r="R51" s="1"/>
      <c r="S51" s="1"/>
      <c r="T51" s="1"/>
      <c r="U51" s="1"/>
      <c r="V51" s="1"/>
      <c r="W51" s="1"/>
      <c r="X51" s="1"/>
      <c r="Y51" s="1"/>
      <c r="Z51" s="1"/>
    </row>
    <row r="52" spans="1:26" ht="14.25" customHeight="1" x14ac:dyDescent="0.25">
      <c r="A52" s="8" t="s">
        <v>49</v>
      </c>
      <c r="B52" s="207" t="s">
        <v>50</v>
      </c>
      <c r="C52" s="208"/>
      <c r="D52" s="209"/>
      <c r="E52" s="1"/>
      <c r="F52" s="1"/>
      <c r="G52" s="1"/>
      <c r="H52" s="1"/>
      <c r="I52" s="1"/>
      <c r="J52" s="1"/>
      <c r="K52" s="1"/>
      <c r="L52" s="1"/>
      <c r="M52" s="1"/>
      <c r="N52" s="1"/>
      <c r="O52" s="1"/>
      <c r="P52" s="1"/>
      <c r="Q52" s="1"/>
      <c r="R52" s="1"/>
      <c r="S52" s="1"/>
      <c r="T52" s="1"/>
      <c r="U52" s="1"/>
      <c r="V52" s="1"/>
      <c r="W52" s="1"/>
      <c r="X52" s="1"/>
      <c r="Y52" s="1"/>
      <c r="Z52" s="1"/>
    </row>
    <row r="53" spans="1:26" ht="14.25" customHeight="1" x14ac:dyDescent="0.25">
      <c r="A53" s="204" t="s">
        <v>51</v>
      </c>
      <c r="B53" s="219" t="s">
        <v>52</v>
      </c>
      <c r="C53" s="210" t="s">
        <v>580</v>
      </c>
      <c r="D53" s="211"/>
      <c r="E53" s="1"/>
      <c r="F53" s="1"/>
      <c r="G53" s="1"/>
      <c r="H53" s="1"/>
      <c r="I53" s="1"/>
      <c r="J53" s="1"/>
      <c r="K53" s="1"/>
      <c r="L53" s="1"/>
      <c r="M53" s="1"/>
      <c r="N53" s="1"/>
      <c r="O53" s="1"/>
      <c r="P53" s="1"/>
      <c r="Q53" s="1"/>
      <c r="R53" s="1"/>
      <c r="S53" s="1"/>
      <c r="T53" s="1"/>
      <c r="U53" s="1"/>
      <c r="V53" s="1"/>
      <c r="W53" s="1"/>
      <c r="X53" s="1"/>
      <c r="Y53" s="1"/>
      <c r="Z53" s="1"/>
    </row>
    <row r="54" spans="1:26" ht="39" customHeight="1" x14ac:dyDescent="0.25">
      <c r="A54" s="206"/>
      <c r="B54" s="206"/>
      <c r="C54" s="212"/>
      <c r="D54" s="213"/>
      <c r="E54" s="1"/>
      <c r="F54" s="1"/>
      <c r="G54" s="1"/>
      <c r="H54" s="1"/>
      <c r="I54" s="1"/>
      <c r="J54" s="1"/>
      <c r="K54" s="1"/>
      <c r="L54" s="1"/>
      <c r="M54" s="1"/>
      <c r="N54" s="1"/>
      <c r="O54" s="1"/>
      <c r="P54" s="1"/>
      <c r="Q54" s="1"/>
      <c r="R54" s="1"/>
      <c r="S54" s="1"/>
      <c r="T54" s="1"/>
      <c r="U54" s="1"/>
      <c r="V54" s="1"/>
      <c r="W54" s="1"/>
      <c r="X54" s="1"/>
      <c r="Y54" s="1"/>
      <c r="Z54" s="1"/>
    </row>
    <row r="55" spans="1:26" ht="27.75" customHeight="1" x14ac:dyDescent="0.25">
      <c r="A55" s="9" t="s">
        <v>54</v>
      </c>
      <c r="B55" s="9" t="s">
        <v>55</v>
      </c>
      <c r="C55" s="214" t="s">
        <v>580</v>
      </c>
      <c r="D55" s="215"/>
      <c r="E55" s="1"/>
      <c r="F55" s="1"/>
      <c r="G55" s="1"/>
      <c r="H55" s="1"/>
      <c r="I55" s="1"/>
      <c r="J55" s="1"/>
      <c r="K55" s="1"/>
      <c r="L55" s="1"/>
      <c r="M55" s="1"/>
      <c r="N55" s="1"/>
      <c r="O55" s="1"/>
      <c r="P55" s="1"/>
      <c r="Q55" s="1"/>
      <c r="R55" s="1"/>
      <c r="S55" s="1"/>
      <c r="T55" s="1"/>
      <c r="U55" s="1"/>
      <c r="V55" s="1"/>
      <c r="W55" s="1"/>
      <c r="X55" s="1"/>
      <c r="Y55" s="1"/>
      <c r="Z55" s="1"/>
    </row>
    <row r="56" spans="1:26" ht="14.25" customHeight="1" x14ac:dyDescent="0.25">
      <c r="A56" s="204" t="s">
        <v>57</v>
      </c>
      <c r="B56" s="204" t="s">
        <v>58</v>
      </c>
      <c r="C56" s="214" t="s">
        <v>59</v>
      </c>
      <c r="D56" s="215"/>
      <c r="E56" s="1"/>
      <c r="F56" s="1"/>
      <c r="G56" s="1"/>
      <c r="H56" s="1"/>
      <c r="I56" s="1"/>
      <c r="J56" s="1"/>
      <c r="K56" s="1"/>
      <c r="L56" s="1"/>
      <c r="M56" s="1"/>
      <c r="N56" s="1"/>
      <c r="O56" s="1"/>
      <c r="P56" s="1"/>
      <c r="Q56" s="1"/>
      <c r="R56" s="1"/>
      <c r="S56" s="1"/>
      <c r="T56" s="1"/>
      <c r="U56" s="1"/>
      <c r="V56" s="1"/>
      <c r="W56" s="1"/>
      <c r="X56" s="1"/>
      <c r="Y56" s="1"/>
      <c r="Z56" s="1"/>
    </row>
    <row r="57" spans="1:26" ht="14.25" customHeight="1" x14ac:dyDescent="0.25">
      <c r="A57" s="205"/>
      <c r="B57" s="205"/>
      <c r="C57" s="216" t="s">
        <v>60</v>
      </c>
      <c r="D57" s="215"/>
      <c r="E57" s="1"/>
      <c r="F57" s="1"/>
      <c r="G57" s="1"/>
      <c r="H57" s="1"/>
      <c r="I57" s="1"/>
      <c r="J57" s="1"/>
      <c r="K57" s="1"/>
      <c r="L57" s="1"/>
      <c r="M57" s="1"/>
      <c r="N57" s="1"/>
      <c r="O57" s="1"/>
      <c r="P57" s="1"/>
      <c r="Q57" s="1"/>
      <c r="R57" s="1"/>
      <c r="S57" s="1"/>
      <c r="T57" s="1"/>
      <c r="U57" s="1"/>
      <c r="V57" s="1"/>
      <c r="W57" s="1"/>
      <c r="X57" s="1"/>
      <c r="Y57" s="1"/>
      <c r="Z57" s="1"/>
    </row>
    <row r="58" spans="1:26" ht="14.25" customHeight="1" x14ac:dyDescent="0.25">
      <c r="A58" s="205"/>
      <c r="B58" s="205"/>
      <c r="C58" s="15"/>
      <c r="D58" s="9" t="s">
        <v>61</v>
      </c>
      <c r="E58" s="1"/>
      <c r="F58" s="1"/>
      <c r="G58" s="1"/>
      <c r="H58" s="1"/>
      <c r="I58" s="1"/>
      <c r="J58" s="1"/>
      <c r="K58" s="1"/>
      <c r="L58" s="1"/>
      <c r="M58" s="1"/>
      <c r="N58" s="1"/>
      <c r="O58" s="1"/>
      <c r="P58" s="1"/>
      <c r="Q58" s="1"/>
      <c r="R58" s="1"/>
      <c r="S58" s="1"/>
      <c r="T58" s="1"/>
      <c r="U58" s="1"/>
      <c r="V58" s="1"/>
      <c r="W58" s="1"/>
      <c r="X58" s="1"/>
      <c r="Y58" s="1"/>
      <c r="Z58" s="1"/>
    </row>
    <row r="59" spans="1:26" ht="14.25" customHeight="1" x14ac:dyDescent="0.25">
      <c r="A59" s="206"/>
      <c r="B59" s="206"/>
      <c r="C59" s="15"/>
      <c r="D59" s="9" t="s">
        <v>62</v>
      </c>
      <c r="E59" s="1"/>
      <c r="F59" s="1"/>
      <c r="G59" s="1"/>
      <c r="H59" s="1"/>
      <c r="I59" s="1"/>
      <c r="J59" s="1"/>
      <c r="K59" s="1"/>
      <c r="L59" s="1"/>
      <c r="M59" s="1"/>
      <c r="N59" s="1"/>
      <c r="O59" s="1"/>
      <c r="P59" s="1"/>
      <c r="Q59" s="1"/>
      <c r="R59" s="1"/>
      <c r="S59" s="1"/>
      <c r="T59" s="1"/>
      <c r="U59" s="1"/>
      <c r="V59" s="1"/>
      <c r="W59" s="1"/>
      <c r="X59" s="1"/>
      <c r="Y59" s="1"/>
      <c r="Z59" s="1"/>
    </row>
    <row r="60" spans="1:26" ht="14.25" customHeight="1" x14ac:dyDescent="0.25">
      <c r="A60" s="8" t="s">
        <v>63</v>
      </c>
      <c r="B60" s="217" t="s">
        <v>64</v>
      </c>
      <c r="C60" s="218"/>
      <c r="D60" s="215"/>
      <c r="E60" s="1"/>
      <c r="F60" s="1"/>
      <c r="G60" s="1"/>
      <c r="H60" s="1"/>
      <c r="I60" s="1"/>
      <c r="J60" s="1"/>
      <c r="K60" s="1"/>
      <c r="L60" s="1"/>
      <c r="M60" s="1"/>
      <c r="N60" s="1"/>
      <c r="O60" s="1"/>
      <c r="P60" s="1"/>
      <c r="Q60" s="1"/>
      <c r="R60" s="1"/>
      <c r="S60" s="1"/>
      <c r="T60" s="1"/>
      <c r="U60" s="1"/>
      <c r="V60" s="1"/>
      <c r="W60" s="1"/>
      <c r="X60" s="1"/>
      <c r="Y60" s="1"/>
      <c r="Z60" s="1"/>
    </row>
    <row r="61" spans="1:26" ht="14.25" customHeight="1" x14ac:dyDescent="0.25">
      <c r="A61" s="204" t="s">
        <v>65</v>
      </c>
      <c r="B61" s="204" t="s">
        <v>66</v>
      </c>
      <c r="C61" s="16"/>
      <c r="D61" s="17" t="s">
        <v>67</v>
      </c>
      <c r="E61" s="1"/>
      <c r="F61" s="1"/>
      <c r="G61" s="1"/>
      <c r="H61" s="1"/>
      <c r="I61" s="1"/>
      <c r="J61" s="1"/>
      <c r="K61" s="1"/>
      <c r="L61" s="1"/>
      <c r="M61" s="1"/>
      <c r="N61" s="1"/>
      <c r="O61" s="1"/>
      <c r="P61" s="1"/>
      <c r="Q61" s="1"/>
      <c r="R61" s="1"/>
      <c r="S61" s="1"/>
      <c r="T61" s="1"/>
      <c r="U61" s="1"/>
      <c r="V61" s="1"/>
      <c r="W61" s="1"/>
      <c r="X61" s="1"/>
      <c r="Y61" s="1"/>
      <c r="Z61" s="1"/>
    </row>
    <row r="62" spans="1:26" ht="14.25" customHeight="1" x14ac:dyDescent="0.25">
      <c r="A62" s="205"/>
      <c r="B62" s="205"/>
      <c r="C62" s="16"/>
      <c r="D62" s="17" t="s">
        <v>68</v>
      </c>
      <c r="E62" s="1"/>
      <c r="F62" s="1"/>
      <c r="G62" s="1"/>
      <c r="H62" s="1"/>
      <c r="I62" s="1"/>
      <c r="J62" s="1"/>
      <c r="K62" s="1"/>
      <c r="L62" s="1"/>
      <c r="M62" s="1"/>
      <c r="N62" s="1"/>
      <c r="O62" s="1"/>
      <c r="P62" s="1"/>
      <c r="Q62" s="1"/>
      <c r="R62" s="1"/>
      <c r="S62" s="1"/>
      <c r="T62" s="1"/>
      <c r="U62" s="1"/>
      <c r="V62" s="1"/>
      <c r="W62" s="1"/>
      <c r="X62" s="1"/>
      <c r="Y62" s="1"/>
      <c r="Z62" s="1"/>
    </row>
    <row r="63" spans="1:26" ht="14.25" customHeight="1" x14ac:dyDescent="0.25">
      <c r="A63" s="206"/>
      <c r="B63" s="206"/>
      <c r="C63" s="18"/>
      <c r="D63" s="17" t="s">
        <v>69</v>
      </c>
      <c r="E63" s="1"/>
      <c r="F63" s="1"/>
      <c r="G63" s="1"/>
      <c r="H63" s="1"/>
      <c r="I63" s="1"/>
      <c r="J63" s="1"/>
      <c r="K63" s="1"/>
      <c r="L63" s="1"/>
      <c r="M63" s="1"/>
      <c r="N63" s="1"/>
      <c r="O63" s="1"/>
      <c r="P63" s="1"/>
      <c r="Q63" s="1"/>
      <c r="R63" s="1"/>
      <c r="S63" s="1"/>
      <c r="T63" s="1"/>
      <c r="U63" s="1"/>
      <c r="V63" s="1"/>
      <c r="W63" s="1"/>
      <c r="X63" s="1"/>
      <c r="Y63" s="1"/>
      <c r="Z63" s="1"/>
    </row>
    <row r="64" spans="1:26" ht="14.25" customHeight="1" x14ac:dyDescent="0.25">
      <c r="A64" s="2"/>
      <c r="B64" s="2"/>
      <c r="C64" s="2"/>
      <c r="D64" s="2"/>
      <c r="E64" s="1"/>
      <c r="F64" s="1"/>
      <c r="G64" s="1"/>
      <c r="H64" s="1"/>
      <c r="I64" s="1"/>
      <c r="J64" s="1"/>
      <c r="K64" s="1"/>
      <c r="L64" s="1"/>
      <c r="M64" s="1"/>
      <c r="N64" s="1"/>
      <c r="O64" s="1"/>
      <c r="P64" s="1"/>
      <c r="Q64" s="1"/>
      <c r="R64" s="1"/>
      <c r="S64" s="1"/>
      <c r="T64" s="1"/>
      <c r="U64" s="1"/>
      <c r="V64" s="1"/>
      <c r="W64" s="1"/>
      <c r="X64" s="1"/>
      <c r="Y64" s="1"/>
      <c r="Z64" s="1"/>
    </row>
    <row r="65" spans="1:26" ht="14.25" customHeight="1" x14ac:dyDescent="0.25">
      <c r="A65" s="2"/>
      <c r="B65" s="2"/>
      <c r="C65" s="2"/>
      <c r="D65" s="2"/>
      <c r="E65" s="1"/>
      <c r="F65" s="1"/>
      <c r="G65" s="1"/>
      <c r="H65" s="1"/>
      <c r="I65" s="1"/>
      <c r="J65" s="1"/>
      <c r="K65" s="1"/>
      <c r="L65" s="1"/>
      <c r="M65" s="1"/>
      <c r="N65" s="1"/>
      <c r="O65" s="1"/>
      <c r="P65" s="1"/>
      <c r="Q65" s="1"/>
      <c r="R65" s="1"/>
      <c r="S65" s="1"/>
      <c r="T65" s="1"/>
      <c r="U65" s="1"/>
      <c r="V65" s="1"/>
      <c r="W65" s="1"/>
      <c r="X65" s="1"/>
      <c r="Y65" s="1"/>
      <c r="Z65" s="1"/>
    </row>
    <row r="66" spans="1:26" ht="14.25" customHeight="1" x14ac:dyDescent="0.25">
      <c r="A66" s="2"/>
      <c r="B66" s="2"/>
      <c r="C66" s="2"/>
      <c r="D66" s="2"/>
      <c r="E66" s="1"/>
      <c r="F66" s="1"/>
      <c r="G66" s="1"/>
      <c r="H66" s="1"/>
      <c r="I66" s="1"/>
      <c r="J66" s="1"/>
      <c r="K66" s="1"/>
      <c r="L66" s="1"/>
      <c r="M66" s="1"/>
      <c r="N66" s="1"/>
      <c r="O66" s="1"/>
      <c r="P66" s="1"/>
      <c r="Q66" s="1"/>
      <c r="R66" s="1"/>
      <c r="S66" s="1"/>
      <c r="T66" s="1"/>
      <c r="U66" s="1"/>
      <c r="V66" s="1"/>
      <c r="W66" s="1"/>
      <c r="X66" s="1"/>
      <c r="Y66" s="1"/>
      <c r="Z66" s="1"/>
    </row>
    <row r="67" spans="1:26" ht="14.25" customHeight="1" x14ac:dyDescent="0.25">
      <c r="A67" s="2"/>
      <c r="B67" s="2"/>
      <c r="C67" s="2"/>
      <c r="D67" s="2"/>
      <c r="E67" s="1"/>
      <c r="F67" s="1"/>
      <c r="G67" s="1"/>
      <c r="H67" s="1"/>
      <c r="I67" s="1"/>
      <c r="J67" s="1"/>
      <c r="K67" s="1"/>
      <c r="L67" s="1"/>
      <c r="M67" s="1"/>
      <c r="N67" s="1"/>
      <c r="O67" s="1"/>
      <c r="P67" s="1"/>
      <c r="Q67" s="1"/>
      <c r="R67" s="1"/>
      <c r="S67" s="1"/>
      <c r="T67" s="1"/>
      <c r="U67" s="1"/>
      <c r="V67" s="1"/>
      <c r="W67" s="1"/>
      <c r="X67" s="1"/>
      <c r="Y67" s="1"/>
      <c r="Z67" s="1"/>
    </row>
    <row r="68" spans="1:26" ht="14.25" customHeight="1" x14ac:dyDescent="0.25">
      <c r="A68" s="2"/>
      <c r="B68" s="2"/>
      <c r="C68" s="2"/>
      <c r="D68" s="2"/>
      <c r="E68" s="1"/>
      <c r="F68" s="1"/>
      <c r="G68" s="1"/>
      <c r="H68" s="1"/>
      <c r="I68" s="1"/>
      <c r="J68" s="1"/>
      <c r="K68" s="1"/>
      <c r="L68" s="1"/>
      <c r="M68" s="1"/>
      <c r="N68" s="1"/>
      <c r="O68" s="1"/>
      <c r="P68" s="1"/>
      <c r="Q68" s="1"/>
      <c r="R68" s="1"/>
      <c r="S68" s="1"/>
      <c r="T68" s="1"/>
      <c r="U68" s="1"/>
      <c r="V68" s="1"/>
      <c r="W68" s="1"/>
      <c r="X68" s="1"/>
      <c r="Y68" s="1"/>
      <c r="Z68" s="1"/>
    </row>
    <row r="69" spans="1:26" ht="14.25" customHeight="1" x14ac:dyDescent="0.25">
      <c r="A69" s="2"/>
      <c r="B69" s="2"/>
      <c r="C69" s="2"/>
      <c r="D69" s="2"/>
      <c r="E69" s="1"/>
      <c r="F69" s="1"/>
      <c r="G69" s="1"/>
      <c r="H69" s="1"/>
      <c r="I69" s="1"/>
      <c r="J69" s="1"/>
      <c r="K69" s="1"/>
      <c r="L69" s="1"/>
      <c r="M69" s="1"/>
      <c r="N69" s="1"/>
      <c r="O69" s="1"/>
      <c r="P69" s="1"/>
      <c r="Q69" s="1"/>
      <c r="R69" s="1"/>
      <c r="S69" s="1"/>
      <c r="T69" s="1"/>
      <c r="U69" s="1"/>
      <c r="V69" s="1"/>
      <c r="W69" s="1"/>
      <c r="X69" s="1"/>
      <c r="Y69" s="1"/>
      <c r="Z69" s="1"/>
    </row>
    <row r="70" spans="1:26" ht="14.25" customHeight="1" x14ac:dyDescent="0.25">
      <c r="A70" s="2"/>
      <c r="B70" s="2"/>
      <c r="C70" s="19"/>
      <c r="D70" s="2"/>
      <c r="E70" s="1"/>
      <c r="F70" s="1"/>
      <c r="G70" s="1"/>
      <c r="H70" s="1"/>
      <c r="I70" s="1"/>
      <c r="J70" s="1"/>
      <c r="K70" s="1"/>
      <c r="L70" s="1"/>
      <c r="M70" s="1"/>
      <c r="N70" s="1"/>
      <c r="O70" s="1"/>
      <c r="P70" s="1"/>
      <c r="Q70" s="1"/>
      <c r="R70" s="1"/>
      <c r="S70" s="1"/>
      <c r="T70" s="1"/>
      <c r="U70" s="1"/>
      <c r="V70" s="1"/>
      <c r="W70" s="1"/>
      <c r="X70" s="1"/>
      <c r="Y70" s="1"/>
      <c r="Z70" s="1"/>
    </row>
    <row r="71" spans="1:26" ht="14.25" customHeight="1" x14ac:dyDescent="0.25">
      <c r="A71" s="2"/>
      <c r="B71" s="2"/>
      <c r="C71" s="2"/>
      <c r="D71" s="2"/>
      <c r="E71" s="1"/>
      <c r="F71" s="1"/>
      <c r="G71" s="1"/>
      <c r="H71" s="1"/>
      <c r="I71" s="1"/>
      <c r="J71" s="1"/>
      <c r="K71" s="1"/>
      <c r="L71" s="1"/>
      <c r="M71" s="1"/>
      <c r="N71" s="1"/>
      <c r="O71" s="1"/>
      <c r="P71" s="1"/>
      <c r="Q71" s="1"/>
      <c r="R71" s="1"/>
      <c r="S71" s="1"/>
      <c r="T71" s="1"/>
      <c r="U71" s="1"/>
      <c r="V71" s="1"/>
      <c r="W71" s="1"/>
      <c r="X71" s="1"/>
      <c r="Y71" s="1"/>
      <c r="Z71" s="1"/>
    </row>
    <row r="72" spans="1:26" ht="14.25" customHeight="1" x14ac:dyDescent="0.25">
      <c r="A72" s="2"/>
      <c r="B72" s="2"/>
      <c r="C72" s="2"/>
      <c r="D72" s="2"/>
      <c r="E72" s="1"/>
      <c r="F72" s="1"/>
      <c r="G72" s="1"/>
      <c r="H72" s="1"/>
      <c r="I72" s="1"/>
      <c r="J72" s="1"/>
      <c r="K72" s="1"/>
      <c r="L72" s="1"/>
      <c r="M72" s="1"/>
      <c r="N72" s="1"/>
      <c r="O72" s="1"/>
      <c r="P72" s="1"/>
      <c r="Q72" s="1"/>
      <c r="R72" s="1"/>
      <c r="S72" s="1"/>
      <c r="T72" s="1"/>
      <c r="U72" s="1"/>
      <c r="V72" s="1"/>
      <c r="W72" s="1"/>
      <c r="X72" s="1"/>
      <c r="Y72" s="1"/>
      <c r="Z72" s="1"/>
    </row>
    <row r="73" spans="1:26" ht="14.25" customHeight="1" x14ac:dyDescent="0.25">
      <c r="A73" s="2"/>
      <c r="B73" s="2"/>
      <c r="C73" s="2"/>
      <c r="D73" s="2"/>
      <c r="E73" s="1"/>
      <c r="F73" s="1"/>
      <c r="G73" s="1"/>
      <c r="H73" s="1"/>
      <c r="I73" s="1"/>
      <c r="J73" s="1"/>
      <c r="K73" s="1"/>
      <c r="L73" s="1"/>
      <c r="M73" s="1"/>
      <c r="N73" s="1"/>
      <c r="O73" s="1"/>
      <c r="P73" s="1"/>
      <c r="Q73" s="1"/>
      <c r="R73" s="1"/>
      <c r="S73" s="1"/>
      <c r="T73" s="1"/>
      <c r="U73" s="1"/>
      <c r="V73" s="1"/>
      <c r="W73" s="1"/>
      <c r="X73" s="1"/>
      <c r="Y73" s="1"/>
      <c r="Z73" s="1"/>
    </row>
    <row r="74" spans="1:26" ht="14.25" customHeight="1" x14ac:dyDescent="0.25">
      <c r="A74" s="2"/>
      <c r="B74" s="2"/>
      <c r="C74" s="2"/>
      <c r="D74" s="2"/>
      <c r="E74" s="1"/>
      <c r="F74" s="1"/>
      <c r="G74" s="1"/>
      <c r="H74" s="1"/>
      <c r="I74" s="1"/>
      <c r="J74" s="1"/>
      <c r="K74" s="1"/>
      <c r="L74" s="1"/>
      <c r="M74" s="1"/>
      <c r="N74" s="1"/>
      <c r="O74" s="1"/>
      <c r="P74" s="1"/>
      <c r="Q74" s="1"/>
      <c r="R74" s="1"/>
      <c r="S74" s="1"/>
      <c r="T74" s="1"/>
      <c r="U74" s="1"/>
      <c r="V74" s="1"/>
      <c r="W74" s="1"/>
      <c r="X74" s="1"/>
      <c r="Y74" s="1"/>
      <c r="Z74" s="1"/>
    </row>
    <row r="75" spans="1:26" ht="14.25" customHeight="1" x14ac:dyDescent="0.25">
      <c r="A75" s="2"/>
      <c r="B75" s="2"/>
      <c r="C75" s="2"/>
      <c r="D75" s="2"/>
      <c r="E75" s="1"/>
      <c r="F75" s="1"/>
      <c r="G75" s="1"/>
      <c r="H75" s="1"/>
      <c r="I75" s="1"/>
      <c r="J75" s="1"/>
      <c r="K75" s="1"/>
      <c r="L75" s="1"/>
      <c r="M75" s="1"/>
      <c r="N75" s="1"/>
      <c r="O75" s="1"/>
      <c r="P75" s="1"/>
      <c r="Q75" s="1"/>
      <c r="R75" s="1"/>
      <c r="S75" s="1"/>
      <c r="T75" s="1"/>
      <c r="U75" s="1"/>
      <c r="V75" s="1"/>
      <c r="W75" s="1"/>
      <c r="X75" s="1"/>
      <c r="Y75" s="1"/>
      <c r="Z75" s="1"/>
    </row>
    <row r="76" spans="1:26" ht="14.25" customHeight="1" x14ac:dyDescent="0.25">
      <c r="A76" s="2"/>
      <c r="B76" s="2"/>
      <c r="C76" s="2"/>
      <c r="D76" s="2"/>
      <c r="E76" s="1"/>
      <c r="F76" s="1"/>
      <c r="G76" s="1"/>
      <c r="H76" s="1"/>
      <c r="I76" s="1"/>
      <c r="J76" s="1"/>
      <c r="K76" s="1"/>
      <c r="L76" s="1"/>
      <c r="M76" s="1"/>
      <c r="N76" s="1"/>
      <c r="O76" s="1"/>
      <c r="P76" s="1"/>
      <c r="Q76" s="1"/>
      <c r="R76" s="1"/>
      <c r="S76" s="1"/>
      <c r="T76" s="1"/>
      <c r="U76" s="1"/>
      <c r="V76" s="1"/>
      <c r="W76" s="1"/>
      <c r="X76" s="1"/>
      <c r="Y76" s="1"/>
      <c r="Z76" s="1"/>
    </row>
    <row r="77" spans="1:26" ht="14.25" customHeight="1" x14ac:dyDescent="0.25">
      <c r="A77" s="2"/>
      <c r="B77" s="2"/>
      <c r="C77" s="2"/>
      <c r="D77" s="2"/>
      <c r="E77" s="1"/>
      <c r="F77" s="1"/>
      <c r="G77" s="1"/>
      <c r="H77" s="1"/>
      <c r="I77" s="1"/>
      <c r="J77" s="1"/>
      <c r="K77" s="1"/>
      <c r="L77" s="1"/>
      <c r="M77" s="1"/>
      <c r="N77" s="1"/>
      <c r="O77" s="1"/>
      <c r="P77" s="1"/>
      <c r="Q77" s="1"/>
      <c r="R77" s="1"/>
      <c r="S77" s="1"/>
      <c r="T77" s="1"/>
      <c r="U77" s="1"/>
      <c r="V77" s="1"/>
      <c r="W77" s="1"/>
      <c r="X77" s="1"/>
      <c r="Y77" s="1"/>
      <c r="Z77" s="1"/>
    </row>
    <row r="78" spans="1:26" ht="14.25" customHeight="1" x14ac:dyDescent="0.25">
      <c r="A78" s="2"/>
      <c r="B78" s="2"/>
      <c r="C78" s="2"/>
      <c r="D78" s="2"/>
      <c r="E78" s="1"/>
      <c r="F78" s="1"/>
      <c r="G78" s="1"/>
      <c r="H78" s="1"/>
      <c r="I78" s="1"/>
      <c r="J78" s="1"/>
      <c r="K78" s="1"/>
      <c r="L78" s="1"/>
      <c r="M78" s="1"/>
      <c r="N78" s="1"/>
      <c r="O78" s="1"/>
      <c r="P78" s="1"/>
      <c r="Q78" s="1"/>
      <c r="R78" s="1"/>
      <c r="S78" s="1"/>
      <c r="T78" s="1"/>
      <c r="U78" s="1"/>
      <c r="V78" s="1"/>
      <c r="W78" s="1"/>
      <c r="X78" s="1"/>
      <c r="Y78" s="1"/>
      <c r="Z78" s="1"/>
    </row>
    <row r="79" spans="1:26" ht="14.25" customHeight="1" x14ac:dyDescent="0.25">
      <c r="A79" s="2"/>
      <c r="B79" s="2"/>
      <c r="C79" s="2"/>
      <c r="D79" s="2"/>
      <c r="E79" s="1"/>
      <c r="F79" s="1"/>
      <c r="G79" s="1"/>
      <c r="H79" s="1"/>
      <c r="I79" s="1"/>
      <c r="J79" s="1"/>
      <c r="K79" s="1"/>
      <c r="L79" s="1"/>
      <c r="M79" s="1"/>
      <c r="N79" s="1"/>
      <c r="O79" s="1"/>
      <c r="P79" s="1"/>
      <c r="Q79" s="1"/>
      <c r="R79" s="1"/>
      <c r="S79" s="1"/>
      <c r="T79" s="1"/>
      <c r="U79" s="1"/>
      <c r="V79" s="1"/>
      <c r="W79" s="1"/>
      <c r="X79" s="1"/>
      <c r="Y79" s="1"/>
      <c r="Z79" s="1"/>
    </row>
    <row r="80" spans="1:26" ht="14.25" customHeight="1" x14ac:dyDescent="0.25">
      <c r="A80" s="2"/>
      <c r="B80" s="2"/>
      <c r="C80" s="2"/>
      <c r="D80" s="2"/>
      <c r="E80" s="1"/>
      <c r="F80" s="1"/>
      <c r="G80" s="1"/>
      <c r="H80" s="1"/>
      <c r="I80" s="1"/>
      <c r="J80" s="1"/>
      <c r="K80" s="1"/>
      <c r="L80" s="1"/>
      <c r="M80" s="1"/>
      <c r="N80" s="1"/>
      <c r="O80" s="1"/>
      <c r="P80" s="1"/>
      <c r="Q80" s="1"/>
      <c r="R80" s="1"/>
      <c r="S80" s="1"/>
      <c r="T80" s="1"/>
      <c r="U80" s="1"/>
      <c r="V80" s="1"/>
      <c r="W80" s="1"/>
      <c r="X80" s="1"/>
      <c r="Y80" s="1"/>
      <c r="Z80" s="1"/>
    </row>
    <row r="81" spans="1:26" ht="14.25" customHeight="1" x14ac:dyDescent="0.25">
      <c r="A81" s="2"/>
      <c r="B81" s="2"/>
      <c r="C81" s="2"/>
      <c r="D81" s="2"/>
      <c r="E81" s="1"/>
      <c r="F81" s="1"/>
      <c r="G81" s="1"/>
      <c r="H81" s="1"/>
      <c r="I81" s="1"/>
      <c r="J81" s="1"/>
      <c r="K81" s="1"/>
      <c r="L81" s="1"/>
      <c r="M81" s="1"/>
      <c r="N81" s="1"/>
      <c r="O81" s="1"/>
      <c r="P81" s="1"/>
      <c r="Q81" s="1"/>
      <c r="R81" s="1"/>
      <c r="S81" s="1"/>
      <c r="T81" s="1"/>
      <c r="U81" s="1"/>
      <c r="V81" s="1"/>
      <c r="W81" s="1"/>
      <c r="X81" s="1"/>
      <c r="Y81" s="1"/>
      <c r="Z81" s="1"/>
    </row>
    <row r="82" spans="1:26" ht="14.25" customHeight="1" x14ac:dyDescent="0.25">
      <c r="A82" s="2"/>
      <c r="B82" s="2"/>
      <c r="C82" s="2"/>
      <c r="D82" s="2"/>
      <c r="E82" s="1"/>
      <c r="F82" s="1"/>
      <c r="G82" s="1"/>
      <c r="H82" s="1"/>
      <c r="I82" s="1"/>
      <c r="J82" s="1"/>
      <c r="K82" s="1"/>
      <c r="L82" s="1"/>
      <c r="M82" s="1"/>
      <c r="N82" s="1"/>
      <c r="O82" s="1"/>
      <c r="P82" s="1"/>
      <c r="Q82" s="1"/>
      <c r="R82" s="1"/>
      <c r="S82" s="1"/>
      <c r="T82" s="1"/>
      <c r="U82" s="1"/>
      <c r="V82" s="1"/>
      <c r="W82" s="1"/>
      <c r="X82" s="1"/>
      <c r="Y82" s="1"/>
      <c r="Z82" s="1"/>
    </row>
    <row r="83" spans="1:26" ht="14.25" customHeight="1" x14ac:dyDescent="0.25">
      <c r="A83" s="2"/>
      <c r="B83" s="2"/>
      <c r="C83" s="2"/>
      <c r="D83" s="2"/>
      <c r="E83" s="1"/>
      <c r="F83" s="1"/>
      <c r="G83" s="1"/>
      <c r="H83" s="1"/>
      <c r="I83" s="1"/>
      <c r="J83" s="1"/>
      <c r="K83" s="1"/>
      <c r="L83" s="1"/>
      <c r="M83" s="1"/>
      <c r="N83" s="1"/>
      <c r="O83" s="1"/>
      <c r="P83" s="1"/>
      <c r="Q83" s="1"/>
      <c r="R83" s="1"/>
      <c r="S83" s="1"/>
      <c r="T83" s="1"/>
      <c r="U83" s="1"/>
      <c r="V83" s="1"/>
      <c r="W83" s="1"/>
      <c r="X83" s="1"/>
      <c r="Y83" s="1"/>
      <c r="Z83" s="1"/>
    </row>
    <row r="84" spans="1:26" ht="14.25" customHeight="1" x14ac:dyDescent="0.25">
      <c r="A84" s="2"/>
      <c r="B84" s="2"/>
      <c r="C84" s="2"/>
      <c r="D84" s="2"/>
      <c r="E84" s="1"/>
      <c r="F84" s="1"/>
      <c r="G84" s="1"/>
      <c r="H84" s="1"/>
      <c r="I84" s="1"/>
      <c r="J84" s="1"/>
      <c r="K84" s="1"/>
      <c r="L84" s="1"/>
      <c r="M84" s="1"/>
      <c r="N84" s="1"/>
      <c r="O84" s="1"/>
      <c r="P84" s="1"/>
      <c r="Q84" s="1"/>
      <c r="R84" s="1"/>
      <c r="S84" s="1"/>
      <c r="T84" s="1"/>
      <c r="U84" s="1"/>
      <c r="V84" s="1"/>
      <c r="W84" s="1"/>
      <c r="X84" s="1"/>
      <c r="Y84" s="1"/>
      <c r="Z84" s="1"/>
    </row>
    <row r="85" spans="1:26" ht="14.25" customHeight="1" x14ac:dyDescent="0.25">
      <c r="A85" s="2"/>
      <c r="B85" s="2"/>
      <c r="C85" s="2"/>
      <c r="D85" s="2"/>
      <c r="E85" s="1"/>
      <c r="F85" s="1"/>
      <c r="G85" s="1"/>
      <c r="H85" s="1"/>
      <c r="I85" s="1"/>
      <c r="J85" s="1"/>
      <c r="K85" s="1"/>
      <c r="L85" s="1"/>
      <c r="M85" s="1"/>
      <c r="N85" s="1"/>
      <c r="O85" s="1"/>
      <c r="P85" s="1"/>
      <c r="Q85" s="1"/>
      <c r="R85" s="1"/>
      <c r="S85" s="1"/>
      <c r="T85" s="1"/>
      <c r="U85" s="1"/>
      <c r="V85" s="1"/>
      <c r="W85" s="1"/>
      <c r="X85" s="1"/>
      <c r="Y85" s="1"/>
      <c r="Z85" s="1"/>
    </row>
    <row r="86" spans="1:26" ht="14.25" customHeight="1" x14ac:dyDescent="0.25">
      <c r="A86" s="2"/>
      <c r="B86" s="2"/>
      <c r="C86" s="2"/>
      <c r="D86" s="2"/>
      <c r="E86" s="1"/>
      <c r="F86" s="1"/>
      <c r="G86" s="1"/>
      <c r="H86" s="1"/>
      <c r="I86" s="1"/>
      <c r="J86" s="1"/>
      <c r="K86" s="1"/>
      <c r="L86" s="1"/>
      <c r="M86" s="1"/>
      <c r="N86" s="1"/>
      <c r="O86" s="1"/>
      <c r="P86" s="1"/>
      <c r="Q86" s="1"/>
      <c r="R86" s="1"/>
      <c r="S86" s="1"/>
      <c r="T86" s="1"/>
      <c r="U86" s="1"/>
      <c r="V86" s="1"/>
      <c r="W86" s="1"/>
      <c r="X86" s="1"/>
      <c r="Y86" s="1"/>
      <c r="Z86" s="1"/>
    </row>
    <row r="87" spans="1:26" ht="14.25" customHeight="1" x14ac:dyDescent="0.25">
      <c r="A87" s="2"/>
      <c r="B87" s="2"/>
      <c r="C87" s="2"/>
      <c r="D87" s="2"/>
      <c r="E87" s="1"/>
      <c r="F87" s="1"/>
      <c r="G87" s="1"/>
      <c r="H87" s="1"/>
      <c r="I87" s="1"/>
      <c r="J87" s="1"/>
      <c r="K87" s="1"/>
      <c r="L87" s="1"/>
      <c r="M87" s="1"/>
      <c r="N87" s="1"/>
      <c r="O87" s="1"/>
      <c r="P87" s="1"/>
      <c r="Q87" s="1"/>
      <c r="R87" s="1"/>
      <c r="S87" s="1"/>
      <c r="T87" s="1"/>
      <c r="U87" s="1"/>
      <c r="V87" s="1"/>
      <c r="W87" s="1"/>
      <c r="X87" s="1"/>
      <c r="Y87" s="1"/>
      <c r="Z87" s="1"/>
    </row>
    <row r="88" spans="1:26" ht="14.25" customHeight="1" x14ac:dyDescent="0.25">
      <c r="A88" s="2"/>
      <c r="B88" s="2"/>
      <c r="C88" s="2"/>
      <c r="D88" s="2"/>
      <c r="E88" s="1"/>
      <c r="F88" s="1"/>
      <c r="G88" s="1"/>
      <c r="H88" s="1"/>
      <c r="I88" s="1"/>
      <c r="J88" s="1"/>
      <c r="K88" s="1"/>
      <c r="L88" s="1"/>
      <c r="M88" s="1"/>
      <c r="N88" s="1"/>
      <c r="O88" s="1"/>
      <c r="P88" s="1"/>
      <c r="Q88" s="1"/>
      <c r="R88" s="1"/>
      <c r="S88" s="1"/>
      <c r="T88" s="1"/>
      <c r="U88" s="1"/>
      <c r="V88" s="1"/>
      <c r="W88" s="1"/>
      <c r="X88" s="1"/>
      <c r="Y88" s="1"/>
      <c r="Z88" s="1"/>
    </row>
    <row r="89" spans="1:26" ht="14.25" customHeight="1" x14ac:dyDescent="0.25">
      <c r="A89" s="2"/>
      <c r="B89" s="2"/>
      <c r="C89" s="2"/>
      <c r="D89" s="2"/>
      <c r="E89" s="1"/>
      <c r="F89" s="1"/>
      <c r="G89" s="1"/>
      <c r="H89" s="1"/>
      <c r="I89" s="1"/>
      <c r="J89" s="1"/>
      <c r="K89" s="1"/>
      <c r="L89" s="1"/>
      <c r="M89" s="1"/>
      <c r="N89" s="1"/>
      <c r="O89" s="1"/>
      <c r="P89" s="1"/>
      <c r="Q89" s="1"/>
      <c r="R89" s="1"/>
      <c r="S89" s="1"/>
      <c r="T89" s="1"/>
      <c r="U89" s="1"/>
      <c r="V89" s="1"/>
      <c r="W89" s="1"/>
      <c r="X89" s="1"/>
      <c r="Y89" s="1"/>
      <c r="Z89" s="1"/>
    </row>
    <row r="90" spans="1:26" ht="14.25" customHeight="1" x14ac:dyDescent="0.25">
      <c r="A90" s="2"/>
      <c r="B90" s="2"/>
      <c r="C90" s="2"/>
      <c r="D90" s="2"/>
      <c r="E90" s="1"/>
      <c r="F90" s="1"/>
      <c r="G90" s="1"/>
      <c r="H90" s="1"/>
      <c r="I90" s="1"/>
      <c r="J90" s="1"/>
      <c r="K90" s="1"/>
      <c r="L90" s="1"/>
      <c r="M90" s="1"/>
      <c r="N90" s="1"/>
      <c r="O90" s="1"/>
      <c r="P90" s="1"/>
      <c r="Q90" s="1"/>
      <c r="R90" s="1"/>
      <c r="S90" s="1"/>
      <c r="T90" s="1"/>
      <c r="U90" s="1"/>
      <c r="V90" s="1"/>
      <c r="W90" s="1"/>
      <c r="X90" s="1"/>
      <c r="Y90" s="1"/>
      <c r="Z90" s="1"/>
    </row>
    <row r="91" spans="1:26" ht="14.25" customHeight="1" x14ac:dyDescent="0.25">
      <c r="A91" s="2"/>
      <c r="B91" s="2"/>
      <c r="C91" s="2"/>
      <c r="D91" s="2"/>
      <c r="E91" s="1"/>
      <c r="F91" s="1"/>
      <c r="G91" s="1"/>
      <c r="H91" s="1"/>
      <c r="I91" s="1"/>
      <c r="J91" s="1"/>
      <c r="K91" s="1"/>
      <c r="L91" s="1"/>
      <c r="M91" s="1"/>
      <c r="N91" s="1"/>
      <c r="O91" s="1"/>
      <c r="P91" s="1"/>
      <c r="Q91" s="1"/>
      <c r="R91" s="1"/>
      <c r="S91" s="1"/>
      <c r="T91" s="1"/>
      <c r="U91" s="1"/>
      <c r="V91" s="1"/>
      <c r="W91" s="1"/>
      <c r="X91" s="1"/>
      <c r="Y91" s="1"/>
      <c r="Z91" s="1"/>
    </row>
    <row r="92" spans="1:26" ht="14.25" customHeight="1" x14ac:dyDescent="0.25">
      <c r="A92" s="2"/>
      <c r="B92" s="2"/>
      <c r="C92" s="2"/>
      <c r="D92" s="2"/>
      <c r="E92" s="1"/>
      <c r="F92" s="1"/>
      <c r="G92" s="1"/>
      <c r="H92" s="1"/>
      <c r="I92" s="1"/>
      <c r="J92" s="1"/>
      <c r="K92" s="1"/>
      <c r="L92" s="1"/>
      <c r="M92" s="1"/>
      <c r="N92" s="1"/>
      <c r="O92" s="1"/>
      <c r="P92" s="1"/>
      <c r="Q92" s="1"/>
      <c r="R92" s="1"/>
      <c r="S92" s="1"/>
      <c r="T92" s="1"/>
      <c r="U92" s="1"/>
      <c r="V92" s="1"/>
      <c r="W92" s="1"/>
      <c r="X92" s="1"/>
      <c r="Y92" s="1"/>
      <c r="Z92" s="1"/>
    </row>
    <row r="93" spans="1:26" ht="14.25" customHeight="1" x14ac:dyDescent="0.25">
      <c r="A93" s="2"/>
      <c r="B93" s="2"/>
      <c r="C93" s="2"/>
      <c r="D93" s="2"/>
      <c r="E93" s="1"/>
      <c r="F93" s="1"/>
      <c r="G93" s="1"/>
      <c r="H93" s="1"/>
      <c r="I93" s="1"/>
      <c r="J93" s="1"/>
      <c r="K93" s="1"/>
      <c r="L93" s="1"/>
      <c r="M93" s="1"/>
      <c r="N93" s="1"/>
      <c r="O93" s="1"/>
      <c r="P93" s="1"/>
      <c r="Q93" s="1"/>
      <c r="R93" s="1"/>
      <c r="S93" s="1"/>
      <c r="T93" s="1"/>
      <c r="U93" s="1"/>
      <c r="V93" s="1"/>
      <c r="W93" s="1"/>
      <c r="X93" s="1"/>
      <c r="Y93" s="1"/>
      <c r="Z93" s="1"/>
    </row>
    <row r="94" spans="1:26" ht="14.25" customHeight="1" x14ac:dyDescent="0.25">
      <c r="A94" s="2"/>
      <c r="B94" s="2"/>
      <c r="C94" s="2"/>
      <c r="D94" s="2"/>
      <c r="E94" s="1"/>
      <c r="F94" s="1"/>
      <c r="G94" s="1"/>
      <c r="H94" s="1"/>
      <c r="I94" s="1"/>
      <c r="J94" s="1"/>
      <c r="K94" s="1"/>
      <c r="L94" s="1"/>
      <c r="M94" s="1"/>
      <c r="N94" s="1"/>
      <c r="O94" s="1"/>
      <c r="P94" s="1"/>
      <c r="Q94" s="1"/>
      <c r="R94" s="1"/>
      <c r="S94" s="1"/>
      <c r="T94" s="1"/>
      <c r="U94" s="1"/>
      <c r="V94" s="1"/>
      <c r="W94" s="1"/>
      <c r="X94" s="1"/>
      <c r="Y94" s="1"/>
      <c r="Z94" s="1"/>
    </row>
    <row r="95" spans="1:26" ht="14.25" customHeight="1" x14ac:dyDescent="0.25">
      <c r="A95" s="2"/>
      <c r="B95" s="2"/>
      <c r="C95" s="2"/>
      <c r="D95" s="2"/>
      <c r="E95" s="1"/>
      <c r="F95" s="1"/>
      <c r="G95" s="1"/>
      <c r="H95" s="1"/>
      <c r="I95" s="1"/>
      <c r="J95" s="1"/>
      <c r="K95" s="1"/>
      <c r="L95" s="1"/>
      <c r="M95" s="1"/>
      <c r="N95" s="1"/>
      <c r="O95" s="1"/>
      <c r="P95" s="1"/>
      <c r="Q95" s="1"/>
      <c r="R95" s="1"/>
      <c r="S95" s="1"/>
      <c r="T95" s="1"/>
      <c r="U95" s="1"/>
      <c r="V95" s="1"/>
      <c r="W95" s="1"/>
      <c r="X95" s="1"/>
      <c r="Y95" s="1"/>
      <c r="Z95" s="1"/>
    </row>
    <row r="96" spans="1:26" ht="14.25" customHeight="1" x14ac:dyDescent="0.25">
      <c r="A96" s="2"/>
      <c r="B96" s="2"/>
      <c r="C96" s="2"/>
      <c r="D96" s="2"/>
      <c r="E96" s="1"/>
      <c r="F96" s="1"/>
      <c r="G96" s="1"/>
      <c r="H96" s="1"/>
      <c r="I96" s="1"/>
      <c r="J96" s="1"/>
      <c r="K96" s="1"/>
      <c r="L96" s="1"/>
      <c r="M96" s="1"/>
      <c r="N96" s="1"/>
      <c r="O96" s="1"/>
      <c r="P96" s="1"/>
      <c r="Q96" s="1"/>
      <c r="R96" s="1"/>
      <c r="S96" s="1"/>
      <c r="T96" s="1"/>
      <c r="U96" s="1"/>
      <c r="V96" s="1"/>
      <c r="W96" s="1"/>
      <c r="X96" s="1"/>
      <c r="Y96" s="1"/>
      <c r="Z96" s="1"/>
    </row>
    <row r="97" spans="1:26" ht="14.25" customHeight="1" x14ac:dyDescent="0.25">
      <c r="A97" s="2"/>
      <c r="B97" s="2"/>
      <c r="C97" s="2"/>
      <c r="D97" s="2"/>
      <c r="E97" s="1"/>
      <c r="F97" s="1"/>
      <c r="G97" s="1"/>
      <c r="H97" s="1"/>
      <c r="I97" s="1"/>
      <c r="J97" s="1"/>
      <c r="K97" s="1"/>
      <c r="L97" s="1"/>
      <c r="M97" s="1"/>
      <c r="N97" s="1"/>
      <c r="O97" s="1"/>
      <c r="P97" s="1"/>
      <c r="Q97" s="1"/>
      <c r="R97" s="1"/>
      <c r="S97" s="1"/>
      <c r="T97" s="1"/>
      <c r="U97" s="1"/>
      <c r="V97" s="1"/>
      <c r="W97" s="1"/>
      <c r="X97" s="1"/>
      <c r="Y97" s="1"/>
      <c r="Z97" s="1"/>
    </row>
    <row r="98" spans="1:26" ht="14.25" customHeight="1" x14ac:dyDescent="0.25">
      <c r="A98" s="2"/>
      <c r="B98" s="2"/>
      <c r="C98" s="2"/>
      <c r="D98" s="2"/>
      <c r="E98" s="1"/>
      <c r="F98" s="1"/>
      <c r="G98" s="1"/>
      <c r="H98" s="1"/>
      <c r="I98" s="1"/>
      <c r="J98" s="1"/>
      <c r="K98" s="1"/>
      <c r="L98" s="1"/>
      <c r="M98" s="1"/>
      <c r="N98" s="1"/>
      <c r="O98" s="1"/>
      <c r="P98" s="1"/>
      <c r="Q98" s="1"/>
      <c r="R98" s="1"/>
      <c r="S98" s="1"/>
      <c r="T98" s="1"/>
      <c r="U98" s="1"/>
      <c r="V98" s="1"/>
      <c r="W98" s="1"/>
      <c r="X98" s="1"/>
      <c r="Y98" s="1"/>
      <c r="Z98" s="1"/>
    </row>
    <row r="99" spans="1:26" ht="14.25" customHeight="1" x14ac:dyDescent="0.25">
      <c r="A99" s="2"/>
      <c r="B99" s="2"/>
      <c r="C99" s="2"/>
      <c r="D99" s="2"/>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2"/>
      <c r="B100" s="2"/>
      <c r="C100" s="2"/>
      <c r="D100" s="2"/>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2"/>
      <c r="B101" s="2"/>
      <c r="C101" s="2"/>
      <c r="D101" s="2"/>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2"/>
      <c r="B102" s="2"/>
      <c r="C102" s="2"/>
      <c r="D102" s="2"/>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2"/>
      <c r="B103" s="2"/>
      <c r="C103" s="2"/>
      <c r="D103" s="2"/>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2"/>
      <c r="B104" s="2"/>
      <c r="C104" s="2"/>
      <c r="D104" s="2"/>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2"/>
      <c r="B105" s="2"/>
      <c r="C105" s="2"/>
      <c r="D105" s="2"/>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2"/>
      <c r="B106" s="2"/>
      <c r="C106" s="2"/>
      <c r="D106" s="2"/>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2"/>
      <c r="B107" s="2"/>
      <c r="C107" s="2"/>
      <c r="D107" s="2"/>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2"/>
      <c r="B108" s="2"/>
      <c r="C108" s="2"/>
      <c r="D108" s="2"/>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2"/>
      <c r="B109" s="2"/>
      <c r="C109" s="2"/>
      <c r="D109" s="2"/>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2"/>
      <c r="B110" s="2"/>
      <c r="C110" s="2"/>
      <c r="D110" s="2"/>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2"/>
      <c r="B111" s="2"/>
      <c r="C111" s="2"/>
      <c r="D111" s="2"/>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2"/>
      <c r="B112" s="2"/>
      <c r="C112" s="2"/>
      <c r="D112" s="2"/>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2"/>
      <c r="B113" s="2"/>
      <c r="C113" s="2"/>
      <c r="D113" s="2"/>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2"/>
      <c r="B114" s="2"/>
      <c r="C114" s="2"/>
      <c r="D114" s="2"/>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2"/>
      <c r="B115" s="2"/>
      <c r="C115" s="2"/>
      <c r="D115" s="2"/>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2"/>
      <c r="B116" s="2"/>
      <c r="C116" s="2"/>
      <c r="D116" s="2"/>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2"/>
      <c r="B117" s="2"/>
      <c r="C117" s="2"/>
      <c r="D117" s="2"/>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2"/>
      <c r="B118" s="2"/>
      <c r="C118" s="2"/>
      <c r="D118" s="2"/>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2"/>
      <c r="B119" s="2"/>
      <c r="C119" s="2"/>
      <c r="D119" s="2"/>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2"/>
      <c r="B120" s="2"/>
      <c r="C120" s="2"/>
      <c r="D120" s="2"/>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2"/>
      <c r="B121" s="2"/>
      <c r="C121" s="2"/>
      <c r="D121" s="2"/>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2"/>
      <c r="B122" s="2"/>
      <c r="C122" s="2"/>
      <c r="D122" s="2"/>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2"/>
      <c r="B123" s="2"/>
      <c r="C123" s="2"/>
      <c r="D123" s="2"/>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2"/>
      <c r="B124" s="2"/>
      <c r="C124" s="2"/>
      <c r="D124" s="2"/>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2"/>
      <c r="B125" s="2"/>
      <c r="C125" s="2"/>
      <c r="D125" s="2"/>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2"/>
      <c r="B126" s="2"/>
      <c r="C126" s="2"/>
      <c r="D126" s="2"/>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2"/>
      <c r="B127" s="2"/>
      <c r="C127" s="2"/>
      <c r="D127" s="2"/>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2"/>
      <c r="B128" s="2"/>
      <c r="C128" s="2"/>
      <c r="D128" s="2"/>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2"/>
      <c r="B129" s="2"/>
      <c r="C129" s="2"/>
      <c r="D129" s="2"/>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2"/>
      <c r="B130" s="2"/>
      <c r="C130" s="2"/>
      <c r="D130" s="2"/>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2"/>
      <c r="B131" s="2"/>
      <c r="C131" s="2"/>
      <c r="D131" s="2"/>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2"/>
      <c r="B132" s="2"/>
      <c r="C132" s="2"/>
      <c r="D132" s="2"/>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2"/>
      <c r="B133" s="2"/>
      <c r="C133" s="2"/>
      <c r="D133" s="2"/>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2"/>
      <c r="B134" s="2"/>
      <c r="C134" s="2"/>
      <c r="D134" s="2"/>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2"/>
      <c r="B135" s="2"/>
      <c r="C135" s="2"/>
      <c r="D135" s="2"/>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2"/>
      <c r="B136" s="2"/>
      <c r="C136" s="2"/>
      <c r="D136" s="2"/>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2"/>
      <c r="B137" s="2"/>
      <c r="C137" s="2"/>
      <c r="D137" s="2"/>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2"/>
      <c r="B138" s="2"/>
      <c r="C138" s="2"/>
      <c r="D138" s="2"/>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2"/>
      <c r="B139" s="2"/>
      <c r="C139" s="2"/>
      <c r="D139" s="2"/>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2"/>
      <c r="B140" s="2"/>
      <c r="C140" s="2"/>
      <c r="D140" s="2"/>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2"/>
      <c r="B141" s="2"/>
      <c r="C141" s="2"/>
      <c r="D141" s="2"/>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2"/>
      <c r="B142" s="2"/>
      <c r="C142" s="2"/>
      <c r="D142" s="2"/>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2"/>
      <c r="B143" s="2"/>
      <c r="C143" s="2"/>
      <c r="D143" s="2"/>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2"/>
      <c r="B144" s="2"/>
      <c r="C144" s="2"/>
      <c r="D144" s="2"/>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2"/>
      <c r="B145" s="2"/>
      <c r="C145" s="2"/>
      <c r="D145" s="2"/>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2"/>
      <c r="B146" s="2"/>
      <c r="C146" s="2"/>
      <c r="D146" s="2"/>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2"/>
      <c r="B147" s="2"/>
      <c r="C147" s="2"/>
      <c r="D147" s="2"/>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2"/>
      <c r="B148" s="2"/>
      <c r="C148" s="2"/>
      <c r="D148" s="2"/>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2"/>
      <c r="B149" s="2"/>
      <c r="C149" s="2"/>
      <c r="D149" s="2"/>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2"/>
      <c r="B150" s="2"/>
      <c r="C150" s="2"/>
      <c r="D150" s="2"/>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2"/>
      <c r="B151" s="2"/>
      <c r="C151" s="2"/>
      <c r="D151" s="2"/>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2"/>
      <c r="B152" s="2"/>
      <c r="C152" s="2"/>
      <c r="D152" s="2"/>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2"/>
      <c r="B153" s="2"/>
      <c r="C153" s="2"/>
      <c r="D153" s="2"/>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2"/>
      <c r="B154" s="2"/>
      <c r="C154" s="2"/>
      <c r="D154" s="2"/>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2"/>
      <c r="B155" s="2"/>
      <c r="C155" s="2"/>
      <c r="D155" s="2"/>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2"/>
      <c r="B156" s="2"/>
      <c r="C156" s="2"/>
      <c r="D156" s="2"/>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2"/>
      <c r="B157" s="2"/>
      <c r="C157" s="2"/>
      <c r="D157" s="2"/>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2"/>
      <c r="B158" s="2"/>
      <c r="C158" s="2"/>
      <c r="D158" s="2"/>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2"/>
      <c r="B159" s="2"/>
      <c r="C159" s="2"/>
      <c r="D159" s="2"/>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2"/>
      <c r="B160" s="2"/>
      <c r="C160" s="2"/>
      <c r="D160" s="2"/>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2"/>
      <c r="B161" s="2"/>
      <c r="C161" s="2"/>
      <c r="D161" s="2"/>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2"/>
      <c r="B162" s="2"/>
      <c r="C162" s="2"/>
      <c r="D162" s="2"/>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2"/>
      <c r="B163" s="2"/>
      <c r="C163" s="2"/>
      <c r="D163" s="2"/>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2"/>
      <c r="B164" s="2"/>
      <c r="C164" s="2"/>
      <c r="D164" s="2"/>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2"/>
      <c r="B165" s="2"/>
      <c r="C165" s="2"/>
      <c r="D165" s="2"/>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2"/>
      <c r="B166" s="2"/>
      <c r="C166" s="2"/>
      <c r="D166" s="2"/>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2"/>
      <c r="B167" s="2"/>
      <c r="C167" s="2"/>
      <c r="D167" s="2"/>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2"/>
      <c r="B168" s="2"/>
      <c r="C168" s="2"/>
      <c r="D168" s="2"/>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2"/>
      <c r="B169" s="2"/>
      <c r="C169" s="2"/>
      <c r="D169" s="2"/>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2"/>
      <c r="B170" s="2"/>
      <c r="C170" s="2"/>
      <c r="D170" s="2"/>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2"/>
      <c r="B171" s="2"/>
      <c r="C171" s="2"/>
      <c r="D171" s="2"/>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2"/>
      <c r="B172" s="2"/>
      <c r="C172" s="2"/>
      <c r="D172" s="2"/>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2"/>
      <c r="B173" s="2"/>
      <c r="C173" s="2"/>
      <c r="D173" s="2"/>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2"/>
      <c r="B174" s="2"/>
      <c r="C174" s="2"/>
      <c r="D174" s="2"/>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2"/>
      <c r="B175" s="2"/>
      <c r="C175" s="2"/>
      <c r="D175" s="2"/>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2"/>
      <c r="B176" s="2"/>
      <c r="C176" s="2"/>
      <c r="D176" s="2"/>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2"/>
      <c r="B177" s="2"/>
      <c r="C177" s="2"/>
      <c r="D177" s="2"/>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2"/>
      <c r="B178" s="2"/>
      <c r="C178" s="2"/>
      <c r="D178" s="2"/>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2"/>
      <c r="B179" s="2"/>
      <c r="C179" s="2"/>
      <c r="D179" s="2"/>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2"/>
      <c r="B180" s="2"/>
      <c r="C180" s="2"/>
      <c r="D180" s="2"/>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2"/>
      <c r="B181" s="2"/>
      <c r="C181" s="2"/>
      <c r="D181" s="2"/>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2"/>
      <c r="B182" s="2"/>
      <c r="C182" s="2"/>
      <c r="D182" s="2"/>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2"/>
      <c r="B183" s="2"/>
      <c r="C183" s="2"/>
      <c r="D183" s="2"/>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2"/>
      <c r="B184" s="2"/>
      <c r="C184" s="2"/>
      <c r="D184" s="2"/>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2"/>
      <c r="B185" s="2"/>
      <c r="C185" s="2"/>
      <c r="D185" s="2"/>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2"/>
      <c r="B186" s="2"/>
      <c r="C186" s="2"/>
      <c r="D186" s="2"/>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2"/>
      <c r="B187" s="2"/>
      <c r="C187" s="2"/>
      <c r="D187" s="2"/>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2"/>
      <c r="B188" s="2"/>
      <c r="C188" s="2"/>
      <c r="D188" s="2"/>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2"/>
      <c r="B189" s="2"/>
      <c r="C189" s="2"/>
      <c r="D189" s="2"/>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2"/>
      <c r="B190" s="2"/>
      <c r="C190" s="2"/>
      <c r="D190" s="2"/>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2"/>
      <c r="B191" s="2"/>
      <c r="C191" s="2"/>
      <c r="D191" s="2"/>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2"/>
      <c r="B192" s="2"/>
      <c r="C192" s="2"/>
      <c r="D192" s="2"/>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2"/>
      <c r="B193" s="2"/>
      <c r="C193" s="2"/>
      <c r="D193" s="2"/>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2"/>
      <c r="B194" s="2"/>
      <c r="C194" s="2"/>
      <c r="D194" s="2"/>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2"/>
      <c r="B195" s="2"/>
      <c r="C195" s="2"/>
      <c r="D195" s="2"/>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2"/>
      <c r="B196" s="2"/>
      <c r="C196" s="2"/>
      <c r="D196" s="2"/>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2"/>
      <c r="B197" s="2"/>
      <c r="C197" s="2"/>
      <c r="D197" s="2"/>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2"/>
      <c r="B198" s="2"/>
      <c r="C198" s="2"/>
      <c r="D198" s="2"/>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2"/>
      <c r="B199" s="2"/>
      <c r="C199" s="2"/>
      <c r="D199" s="2"/>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2"/>
      <c r="B200" s="2"/>
      <c r="C200" s="2"/>
      <c r="D200" s="2"/>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2"/>
      <c r="B201" s="2"/>
      <c r="C201" s="2"/>
      <c r="D201" s="2"/>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2"/>
      <c r="B202" s="2"/>
      <c r="C202" s="2"/>
      <c r="D202" s="2"/>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2"/>
      <c r="B203" s="2"/>
      <c r="C203" s="2"/>
      <c r="D203" s="2"/>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2"/>
      <c r="B204" s="2"/>
      <c r="C204" s="2"/>
      <c r="D204" s="2"/>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2"/>
      <c r="B205" s="2"/>
      <c r="C205" s="2"/>
      <c r="D205" s="2"/>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2"/>
      <c r="B206" s="2"/>
      <c r="C206" s="2"/>
      <c r="D206" s="2"/>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2"/>
      <c r="B207" s="2"/>
      <c r="C207" s="2"/>
      <c r="D207" s="2"/>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2"/>
      <c r="B208" s="2"/>
      <c r="C208" s="2"/>
      <c r="D208" s="2"/>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2"/>
      <c r="B209" s="2"/>
      <c r="C209" s="2"/>
      <c r="D209" s="2"/>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2"/>
      <c r="B210" s="2"/>
      <c r="C210" s="2"/>
      <c r="D210" s="2"/>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2"/>
      <c r="B211" s="2"/>
      <c r="C211" s="2"/>
      <c r="D211" s="2"/>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2"/>
      <c r="B212" s="2"/>
      <c r="C212" s="2"/>
      <c r="D212" s="2"/>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2"/>
      <c r="B213" s="2"/>
      <c r="C213" s="2"/>
      <c r="D213" s="2"/>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2"/>
      <c r="B214" s="2"/>
      <c r="C214" s="2"/>
      <c r="D214" s="2"/>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2"/>
      <c r="B215" s="2"/>
      <c r="C215" s="2"/>
      <c r="D215" s="2"/>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2"/>
      <c r="B216" s="2"/>
      <c r="C216" s="2"/>
      <c r="D216" s="2"/>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2"/>
      <c r="B217" s="2"/>
      <c r="C217" s="2"/>
      <c r="D217" s="2"/>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2"/>
      <c r="B218" s="2"/>
      <c r="C218" s="2"/>
      <c r="D218" s="2"/>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2"/>
      <c r="B219" s="2"/>
      <c r="C219" s="2"/>
      <c r="D219" s="2"/>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2"/>
      <c r="B220" s="2"/>
      <c r="C220" s="2"/>
      <c r="D220" s="2"/>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2"/>
      <c r="B221" s="2"/>
      <c r="C221" s="2"/>
      <c r="D221" s="2"/>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2"/>
      <c r="B222" s="2"/>
      <c r="C222" s="2"/>
      <c r="D222" s="2"/>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2"/>
      <c r="B223" s="2"/>
      <c r="C223" s="2"/>
      <c r="D223" s="2"/>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2"/>
      <c r="B224" s="2"/>
      <c r="C224" s="2"/>
      <c r="D224" s="2"/>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2"/>
      <c r="B225" s="2"/>
      <c r="C225" s="2"/>
      <c r="D225" s="2"/>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2"/>
      <c r="B226" s="2"/>
      <c r="C226" s="2"/>
      <c r="D226" s="2"/>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2"/>
      <c r="B227" s="2"/>
      <c r="C227" s="2"/>
      <c r="D227" s="2"/>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2"/>
      <c r="B228" s="2"/>
      <c r="C228" s="2"/>
      <c r="D228" s="2"/>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2"/>
      <c r="B229" s="2"/>
      <c r="C229" s="2"/>
      <c r="D229" s="2"/>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2"/>
      <c r="B230" s="2"/>
      <c r="C230" s="2"/>
      <c r="D230" s="2"/>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2"/>
      <c r="B231" s="2"/>
      <c r="C231" s="2"/>
      <c r="D231" s="2"/>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2"/>
      <c r="B232" s="2"/>
      <c r="C232" s="2"/>
      <c r="D232" s="2"/>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2"/>
      <c r="B233" s="2"/>
      <c r="C233" s="2"/>
      <c r="D233" s="2"/>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2"/>
      <c r="B234" s="2"/>
      <c r="C234" s="2"/>
      <c r="D234" s="2"/>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2"/>
      <c r="B235" s="2"/>
      <c r="C235" s="2"/>
      <c r="D235" s="2"/>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2"/>
      <c r="B236" s="2"/>
      <c r="C236" s="2"/>
      <c r="D236" s="2"/>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2"/>
      <c r="B237" s="2"/>
      <c r="C237" s="2"/>
      <c r="D237" s="2"/>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2"/>
      <c r="B238" s="2"/>
      <c r="C238" s="2"/>
      <c r="D238" s="2"/>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2"/>
      <c r="B239" s="2"/>
      <c r="C239" s="2"/>
      <c r="D239" s="2"/>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2"/>
      <c r="B240" s="2"/>
      <c r="C240" s="2"/>
      <c r="D240" s="2"/>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2"/>
      <c r="B241" s="2"/>
      <c r="C241" s="2"/>
      <c r="D241" s="2"/>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2"/>
      <c r="B242" s="2"/>
      <c r="C242" s="2"/>
      <c r="D242" s="2"/>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2"/>
      <c r="B243" s="2"/>
      <c r="C243" s="2"/>
      <c r="D243" s="2"/>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2"/>
      <c r="B244" s="2"/>
      <c r="C244" s="2"/>
      <c r="D244" s="2"/>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2"/>
      <c r="B245" s="2"/>
      <c r="C245" s="2"/>
      <c r="D245" s="2"/>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2"/>
      <c r="B246" s="2"/>
      <c r="C246" s="2"/>
      <c r="D246" s="2"/>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2"/>
      <c r="B247" s="2"/>
      <c r="C247" s="2"/>
      <c r="D247" s="2"/>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2"/>
      <c r="B248" s="2"/>
      <c r="C248" s="2"/>
      <c r="D248" s="2"/>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2"/>
      <c r="B249" s="2"/>
      <c r="C249" s="2"/>
      <c r="D249" s="2"/>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2"/>
      <c r="B250" s="2"/>
      <c r="C250" s="2"/>
      <c r="D250" s="2"/>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2"/>
      <c r="B251" s="2"/>
      <c r="C251" s="2"/>
      <c r="D251" s="2"/>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2"/>
      <c r="B252" s="2"/>
      <c r="C252" s="2"/>
      <c r="D252" s="2"/>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2"/>
      <c r="B253" s="2"/>
      <c r="C253" s="2"/>
      <c r="D253" s="2"/>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2"/>
      <c r="B254" s="2"/>
      <c r="C254" s="2"/>
      <c r="D254" s="2"/>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2"/>
      <c r="B255" s="2"/>
      <c r="C255" s="2"/>
      <c r="D255" s="2"/>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2"/>
      <c r="B256" s="2"/>
      <c r="C256" s="2"/>
      <c r="D256" s="2"/>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2"/>
      <c r="B257" s="2"/>
      <c r="C257" s="2"/>
      <c r="D257" s="2"/>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2"/>
      <c r="B258" s="2"/>
      <c r="C258" s="2"/>
      <c r="D258" s="2"/>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2"/>
      <c r="B259" s="2"/>
      <c r="C259" s="2"/>
      <c r="D259" s="2"/>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2"/>
      <c r="B260" s="2"/>
      <c r="C260" s="2"/>
      <c r="D260" s="2"/>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2"/>
      <c r="B261" s="2"/>
      <c r="C261" s="2"/>
      <c r="D261" s="2"/>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2"/>
      <c r="B262" s="2"/>
      <c r="C262" s="2"/>
      <c r="D262" s="2"/>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2"/>
      <c r="B263" s="2"/>
      <c r="C263" s="2"/>
      <c r="D263" s="2"/>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2"/>
      <c r="B264" s="2"/>
      <c r="C264" s="2"/>
      <c r="D264" s="2"/>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2"/>
      <c r="B265" s="2"/>
      <c r="C265" s="2"/>
      <c r="D265" s="2"/>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2"/>
      <c r="B266" s="2"/>
      <c r="C266" s="2"/>
      <c r="D266" s="2"/>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2"/>
      <c r="B267" s="2"/>
      <c r="C267" s="2"/>
      <c r="D267" s="2"/>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2"/>
      <c r="B268" s="2"/>
      <c r="C268" s="2"/>
      <c r="D268" s="2"/>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2"/>
      <c r="B269" s="2"/>
      <c r="C269" s="2"/>
      <c r="D269" s="2"/>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2"/>
      <c r="B270" s="2"/>
      <c r="C270" s="2"/>
      <c r="D270" s="2"/>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2"/>
      <c r="B271" s="2"/>
      <c r="C271" s="2"/>
      <c r="D271" s="2"/>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2"/>
      <c r="B272" s="2"/>
      <c r="C272" s="2"/>
      <c r="D272" s="2"/>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2"/>
      <c r="B273" s="2"/>
      <c r="C273" s="2"/>
      <c r="D273" s="2"/>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2"/>
      <c r="B274" s="2"/>
      <c r="C274" s="2"/>
      <c r="D274" s="2"/>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2"/>
      <c r="B275" s="2"/>
      <c r="C275" s="2"/>
      <c r="D275" s="2"/>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2"/>
      <c r="B276" s="2"/>
      <c r="C276" s="2"/>
      <c r="D276" s="2"/>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2"/>
      <c r="B277" s="2"/>
      <c r="C277" s="2"/>
      <c r="D277" s="2"/>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2"/>
      <c r="B278" s="2"/>
      <c r="C278" s="2"/>
      <c r="D278" s="2"/>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2"/>
      <c r="B279" s="2"/>
      <c r="C279" s="2"/>
      <c r="D279" s="2"/>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2"/>
      <c r="B280" s="2"/>
      <c r="C280" s="2"/>
      <c r="D280" s="2"/>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2"/>
      <c r="B281" s="2"/>
      <c r="C281" s="2"/>
      <c r="D281" s="2"/>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2"/>
      <c r="B282" s="2"/>
      <c r="C282" s="2"/>
      <c r="D282" s="2"/>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2"/>
      <c r="B283" s="2"/>
      <c r="C283" s="2"/>
      <c r="D283" s="2"/>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2"/>
      <c r="B284" s="2"/>
      <c r="C284" s="2"/>
      <c r="D284" s="2"/>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2"/>
      <c r="B285" s="2"/>
      <c r="C285" s="2"/>
      <c r="D285" s="2"/>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2"/>
      <c r="B286" s="2"/>
      <c r="C286" s="2"/>
      <c r="D286" s="2"/>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2"/>
      <c r="B287" s="2"/>
      <c r="C287" s="2"/>
      <c r="D287" s="2"/>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2"/>
      <c r="B288" s="2"/>
      <c r="C288" s="2"/>
      <c r="D288" s="2"/>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2"/>
      <c r="B289" s="2"/>
      <c r="C289" s="2"/>
      <c r="D289" s="2"/>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2"/>
      <c r="B290" s="2"/>
      <c r="C290" s="2"/>
      <c r="D290" s="2"/>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2"/>
      <c r="B291" s="2"/>
      <c r="C291" s="2"/>
      <c r="D291" s="2"/>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2"/>
      <c r="B292" s="2"/>
      <c r="C292" s="2"/>
      <c r="D292" s="2"/>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2"/>
      <c r="B293" s="2"/>
      <c r="C293" s="2"/>
      <c r="D293" s="2"/>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2"/>
      <c r="B294" s="2"/>
      <c r="C294" s="2"/>
      <c r="D294" s="2"/>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2"/>
      <c r="B295" s="2"/>
      <c r="C295" s="2"/>
      <c r="D295" s="2"/>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2"/>
      <c r="B296" s="2"/>
      <c r="C296" s="2"/>
      <c r="D296" s="2"/>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2"/>
      <c r="B297" s="2"/>
      <c r="C297" s="2"/>
      <c r="D297" s="2"/>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2"/>
      <c r="B298" s="2"/>
      <c r="C298" s="2"/>
      <c r="D298" s="2"/>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2"/>
      <c r="B299" s="2"/>
      <c r="C299" s="2"/>
      <c r="D299" s="2"/>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2"/>
      <c r="B300" s="2"/>
      <c r="C300" s="2"/>
      <c r="D300" s="2"/>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2"/>
      <c r="B301" s="2"/>
      <c r="C301" s="2"/>
      <c r="D301" s="2"/>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2"/>
      <c r="B302" s="2"/>
      <c r="C302" s="2"/>
      <c r="D302" s="2"/>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2"/>
      <c r="B303" s="2"/>
      <c r="C303" s="2"/>
      <c r="D303" s="2"/>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2"/>
      <c r="B304" s="2"/>
      <c r="C304" s="2"/>
      <c r="D304" s="2"/>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2"/>
      <c r="B305" s="2"/>
      <c r="C305" s="2"/>
      <c r="D305" s="2"/>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2"/>
      <c r="B306" s="2"/>
      <c r="C306" s="2"/>
      <c r="D306" s="2"/>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2"/>
      <c r="B307" s="2"/>
      <c r="C307" s="2"/>
      <c r="D307" s="2"/>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2"/>
      <c r="B308" s="2"/>
      <c r="C308" s="2"/>
      <c r="D308" s="2"/>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2"/>
      <c r="B309" s="2"/>
      <c r="C309" s="2"/>
      <c r="D309" s="2"/>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2"/>
      <c r="B310" s="2"/>
      <c r="C310" s="2"/>
      <c r="D310" s="2"/>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2"/>
      <c r="B311" s="2"/>
      <c r="C311" s="2"/>
      <c r="D311" s="2"/>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2"/>
      <c r="B312" s="2"/>
      <c r="C312" s="2"/>
      <c r="D312" s="2"/>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2"/>
      <c r="B313" s="2"/>
      <c r="C313" s="2"/>
      <c r="D313" s="2"/>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2"/>
      <c r="B314" s="2"/>
      <c r="C314" s="2"/>
      <c r="D314" s="2"/>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2"/>
      <c r="B315" s="2"/>
      <c r="C315" s="2"/>
      <c r="D315" s="2"/>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2"/>
      <c r="B316" s="2"/>
      <c r="C316" s="2"/>
      <c r="D316" s="2"/>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2"/>
      <c r="B317" s="2"/>
      <c r="C317" s="2"/>
      <c r="D317" s="2"/>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2"/>
      <c r="B318" s="2"/>
      <c r="C318" s="2"/>
      <c r="D318" s="2"/>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2"/>
      <c r="B319" s="2"/>
      <c r="C319" s="2"/>
      <c r="D319" s="2"/>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2"/>
      <c r="B320" s="2"/>
      <c r="C320" s="2"/>
      <c r="D320" s="2"/>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2"/>
      <c r="B321" s="2"/>
      <c r="C321" s="2"/>
      <c r="D321" s="2"/>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2"/>
      <c r="B322" s="2"/>
      <c r="C322" s="2"/>
      <c r="D322" s="2"/>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2"/>
      <c r="B323" s="2"/>
      <c r="C323" s="2"/>
      <c r="D323" s="2"/>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2"/>
      <c r="B324" s="2"/>
      <c r="C324" s="2"/>
      <c r="D324" s="2"/>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2"/>
      <c r="B325" s="2"/>
      <c r="C325" s="2"/>
      <c r="D325" s="2"/>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2"/>
      <c r="B326" s="2"/>
      <c r="C326" s="2"/>
      <c r="D326" s="2"/>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2"/>
      <c r="B327" s="2"/>
      <c r="C327" s="2"/>
      <c r="D327" s="2"/>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2"/>
      <c r="B328" s="2"/>
      <c r="C328" s="2"/>
      <c r="D328" s="2"/>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2"/>
      <c r="B329" s="2"/>
      <c r="C329" s="2"/>
      <c r="D329" s="2"/>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2"/>
      <c r="B330" s="2"/>
      <c r="C330" s="2"/>
      <c r="D330" s="2"/>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2"/>
      <c r="B331" s="2"/>
      <c r="C331" s="2"/>
      <c r="D331" s="2"/>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2"/>
      <c r="B332" s="2"/>
      <c r="C332" s="2"/>
      <c r="D332" s="2"/>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2"/>
      <c r="B333" s="2"/>
      <c r="C333" s="2"/>
      <c r="D333" s="2"/>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2"/>
      <c r="B334" s="2"/>
      <c r="C334" s="2"/>
      <c r="D334" s="2"/>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2"/>
      <c r="B335" s="2"/>
      <c r="C335" s="2"/>
      <c r="D335" s="2"/>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2"/>
      <c r="B336" s="2"/>
      <c r="C336" s="2"/>
      <c r="D336" s="2"/>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2"/>
      <c r="B337" s="2"/>
      <c r="C337" s="2"/>
      <c r="D337" s="2"/>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2"/>
      <c r="B338" s="2"/>
      <c r="C338" s="2"/>
      <c r="D338" s="2"/>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2"/>
      <c r="B339" s="2"/>
      <c r="C339" s="2"/>
      <c r="D339" s="2"/>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2"/>
      <c r="B340" s="2"/>
      <c r="C340" s="2"/>
      <c r="D340" s="2"/>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2"/>
      <c r="B341" s="2"/>
      <c r="C341" s="2"/>
      <c r="D341" s="2"/>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2"/>
      <c r="B342" s="2"/>
      <c r="C342" s="2"/>
      <c r="D342" s="2"/>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2"/>
      <c r="B343" s="2"/>
      <c r="C343" s="2"/>
      <c r="D343" s="2"/>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2"/>
      <c r="B344" s="2"/>
      <c r="C344" s="2"/>
      <c r="D344" s="2"/>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2"/>
      <c r="B345" s="2"/>
      <c r="C345" s="2"/>
      <c r="D345" s="2"/>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2"/>
      <c r="B346" s="2"/>
      <c r="C346" s="2"/>
      <c r="D346" s="2"/>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2"/>
      <c r="B347" s="2"/>
      <c r="C347" s="2"/>
      <c r="D347" s="2"/>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2"/>
      <c r="B348" s="2"/>
      <c r="C348" s="2"/>
      <c r="D348" s="2"/>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2"/>
      <c r="B349" s="2"/>
      <c r="C349" s="2"/>
      <c r="D349" s="2"/>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2"/>
      <c r="B350" s="2"/>
      <c r="C350" s="2"/>
      <c r="D350" s="2"/>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2"/>
      <c r="B351" s="2"/>
      <c r="C351" s="2"/>
      <c r="D351" s="2"/>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2"/>
      <c r="B352" s="2"/>
      <c r="C352" s="2"/>
      <c r="D352" s="2"/>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2"/>
      <c r="B353" s="2"/>
      <c r="C353" s="2"/>
      <c r="D353" s="2"/>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2"/>
      <c r="B354" s="2"/>
      <c r="C354" s="2"/>
      <c r="D354" s="2"/>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2"/>
      <c r="B355" s="2"/>
      <c r="C355" s="2"/>
      <c r="D355" s="2"/>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2"/>
      <c r="B356" s="2"/>
      <c r="C356" s="2"/>
      <c r="D356" s="2"/>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2"/>
      <c r="B357" s="2"/>
      <c r="C357" s="2"/>
      <c r="D357" s="2"/>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2"/>
      <c r="B358" s="2"/>
      <c r="C358" s="2"/>
      <c r="D358" s="2"/>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2"/>
      <c r="B359" s="2"/>
      <c r="C359" s="2"/>
      <c r="D359" s="2"/>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2"/>
      <c r="B360" s="2"/>
      <c r="C360" s="2"/>
      <c r="D360" s="2"/>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2"/>
      <c r="B361" s="2"/>
      <c r="C361" s="2"/>
      <c r="D361" s="2"/>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2"/>
      <c r="B362" s="2"/>
      <c r="C362" s="2"/>
      <c r="D362" s="2"/>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2"/>
      <c r="B363" s="2"/>
      <c r="C363" s="2"/>
      <c r="D363" s="2"/>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2"/>
      <c r="B364" s="2"/>
      <c r="C364" s="2"/>
      <c r="D364" s="2"/>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2"/>
      <c r="B365" s="2"/>
      <c r="C365" s="2"/>
      <c r="D365" s="2"/>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2"/>
      <c r="B366" s="2"/>
      <c r="C366" s="2"/>
      <c r="D366" s="2"/>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2"/>
      <c r="B367" s="2"/>
      <c r="C367" s="2"/>
      <c r="D367" s="2"/>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2"/>
      <c r="B368" s="2"/>
      <c r="C368" s="2"/>
      <c r="D368" s="2"/>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2"/>
      <c r="B369" s="2"/>
      <c r="C369" s="2"/>
      <c r="D369" s="2"/>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2"/>
      <c r="B370" s="2"/>
      <c r="C370" s="2"/>
      <c r="D370" s="2"/>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2"/>
      <c r="B371" s="2"/>
      <c r="C371" s="2"/>
      <c r="D371" s="2"/>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2"/>
      <c r="B372" s="2"/>
      <c r="C372" s="2"/>
      <c r="D372" s="2"/>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2"/>
      <c r="B373" s="2"/>
      <c r="C373" s="2"/>
      <c r="D373" s="2"/>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2"/>
      <c r="B374" s="2"/>
      <c r="C374" s="2"/>
      <c r="D374" s="2"/>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2"/>
      <c r="B375" s="2"/>
      <c r="C375" s="2"/>
      <c r="D375" s="2"/>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2"/>
      <c r="B376" s="2"/>
      <c r="C376" s="2"/>
      <c r="D376" s="2"/>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2"/>
      <c r="B377" s="2"/>
      <c r="C377" s="2"/>
      <c r="D377" s="2"/>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2"/>
      <c r="B378" s="2"/>
      <c r="C378" s="2"/>
      <c r="D378" s="2"/>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2"/>
      <c r="B379" s="2"/>
      <c r="C379" s="2"/>
      <c r="D379" s="2"/>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2"/>
      <c r="B380" s="2"/>
      <c r="C380" s="2"/>
      <c r="D380" s="2"/>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2"/>
      <c r="B381" s="2"/>
      <c r="C381" s="2"/>
      <c r="D381" s="2"/>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2"/>
      <c r="B382" s="2"/>
      <c r="C382" s="2"/>
      <c r="D382" s="2"/>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2"/>
      <c r="B383" s="2"/>
      <c r="C383" s="2"/>
      <c r="D383" s="2"/>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2"/>
      <c r="B384" s="2"/>
      <c r="C384" s="2"/>
      <c r="D384" s="2"/>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2"/>
      <c r="B385" s="2"/>
      <c r="C385" s="2"/>
      <c r="D385" s="2"/>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2"/>
      <c r="B386" s="2"/>
      <c r="C386" s="2"/>
      <c r="D386" s="2"/>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2"/>
      <c r="B387" s="2"/>
      <c r="C387" s="2"/>
      <c r="D387" s="2"/>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2"/>
      <c r="B388" s="2"/>
      <c r="C388" s="2"/>
      <c r="D388" s="2"/>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2"/>
      <c r="B389" s="2"/>
      <c r="C389" s="2"/>
      <c r="D389" s="2"/>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2"/>
      <c r="B390" s="2"/>
      <c r="C390" s="2"/>
      <c r="D390" s="2"/>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2"/>
      <c r="B391" s="2"/>
      <c r="C391" s="2"/>
      <c r="D391" s="2"/>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2"/>
      <c r="B392" s="2"/>
      <c r="C392" s="2"/>
      <c r="D392" s="2"/>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2"/>
      <c r="B393" s="2"/>
      <c r="C393" s="2"/>
      <c r="D393" s="2"/>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2"/>
      <c r="B394" s="2"/>
      <c r="C394" s="2"/>
      <c r="D394" s="2"/>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2"/>
      <c r="B395" s="2"/>
      <c r="C395" s="2"/>
      <c r="D395" s="2"/>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2"/>
      <c r="B396" s="2"/>
      <c r="C396" s="2"/>
      <c r="D396" s="2"/>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2"/>
      <c r="B397" s="2"/>
      <c r="C397" s="2"/>
      <c r="D397" s="2"/>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2"/>
      <c r="B398" s="2"/>
      <c r="C398" s="2"/>
      <c r="D398" s="2"/>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2"/>
      <c r="B399" s="2"/>
      <c r="C399" s="2"/>
      <c r="D399" s="2"/>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2"/>
      <c r="B400" s="2"/>
      <c r="C400" s="2"/>
      <c r="D400" s="2"/>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2"/>
      <c r="B401" s="2"/>
      <c r="C401" s="2"/>
      <c r="D401" s="2"/>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2"/>
      <c r="B402" s="2"/>
      <c r="C402" s="2"/>
      <c r="D402" s="2"/>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2"/>
      <c r="B403" s="2"/>
      <c r="C403" s="2"/>
      <c r="D403" s="2"/>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2"/>
      <c r="B404" s="2"/>
      <c r="C404" s="2"/>
      <c r="D404" s="2"/>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2"/>
      <c r="B405" s="2"/>
      <c r="C405" s="2"/>
      <c r="D405" s="2"/>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2"/>
      <c r="B406" s="2"/>
      <c r="C406" s="2"/>
      <c r="D406" s="2"/>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2"/>
      <c r="B407" s="2"/>
      <c r="C407" s="2"/>
      <c r="D407" s="2"/>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2"/>
      <c r="B408" s="2"/>
      <c r="C408" s="2"/>
      <c r="D408" s="2"/>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2"/>
      <c r="B409" s="2"/>
      <c r="C409" s="2"/>
      <c r="D409" s="2"/>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2"/>
      <c r="B410" s="2"/>
      <c r="C410" s="2"/>
      <c r="D410" s="2"/>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2"/>
      <c r="B411" s="2"/>
      <c r="C411" s="2"/>
      <c r="D411" s="2"/>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2"/>
      <c r="B412" s="2"/>
      <c r="C412" s="2"/>
      <c r="D412" s="2"/>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2"/>
      <c r="B413" s="2"/>
      <c r="C413" s="2"/>
      <c r="D413" s="2"/>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2"/>
      <c r="B414" s="2"/>
      <c r="C414" s="2"/>
      <c r="D414" s="2"/>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2"/>
      <c r="B415" s="2"/>
      <c r="C415" s="2"/>
      <c r="D415" s="2"/>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2"/>
      <c r="B416" s="2"/>
      <c r="C416" s="2"/>
      <c r="D416" s="2"/>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2"/>
      <c r="B417" s="2"/>
      <c r="C417" s="2"/>
      <c r="D417" s="2"/>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2"/>
      <c r="B418" s="2"/>
      <c r="C418" s="2"/>
      <c r="D418" s="2"/>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2"/>
      <c r="B419" s="2"/>
      <c r="C419" s="2"/>
      <c r="D419" s="2"/>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2"/>
      <c r="B420" s="2"/>
      <c r="C420" s="2"/>
      <c r="D420" s="2"/>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2"/>
      <c r="B421" s="2"/>
      <c r="C421" s="2"/>
      <c r="D421" s="2"/>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2"/>
      <c r="B422" s="2"/>
      <c r="C422" s="2"/>
      <c r="D422" s="2"/>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2"/>
      <c r="B423" s="2"/>
      <c r="C423" s="2"/>
      <c r="D423" s="2"/>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2"/>
      <c r="B424" s="2"/>
      <c r="C424" s="2"/>
      <c r="D424" s="2"/>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2"/>
      <c r="B425" s="2"/>
      <c r="C425" s="2"/>
      <c r="D425" s="2"/>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2"/>
      <c r="B426" s="2"/>
      <c r="C426" s="2"/>
      <c r="D426" s="2"/>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2"/>
      <c r="B427" s="2"/>
      <c r="C427" s="2"/>
      <c r="D427" s="2"/>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2"/>
      <c r="B428" s="2"/>
      <c r="C428" s="2"/>
      <c r="D428" s="2"/>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2"/>
      <c r="B429" s="2"/>
      <c r="C429" s="2"/>
      <c r="D429" s="2"/>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2"/>
      <c r="B430" s="2"/>
      <c r="C430" s="2"/>
      <c r="D430" s="2"/>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2"/>
      <c r="B431" s="2"/>
      <c r="C431" s="2"/>
      <c r="D431" s="2"/>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2"/>
      <c r="B432" s="2"/>
      <c r="C432" s="2"/>
      <c r="D432" s="2"/>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2"/>
      <c r="B433" s="2"/>
      <c r="C433" s="2"/>
      <c r="D433" s="2"/>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2"/>
      <c r="B434" s="2"/>
      <c r="C434" s="2"/>
      <c r="D434" s="2"/>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2"/>
      <c r="B435" s="2"/>
      <c r="C435" s="2"/>
      <c r="D435" s="2"/>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2"/>
      <c r="B436" s="2"/>
      <c r="C436" s="2"/>
      <c r="D436" s="2"/>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2"/>
      <c r="B437" s="2"/>
      <c r="C437" s="2"/>
      <c r="D437" s="2"/>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2"/>
      <c r="B438" s="2"/>
      <c r="C438" s="2"/>
      <c r="D438" s="2"/>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2"/>
      <c r="B439" s="2"/>
      <c r="C439" s="2"/>
      <c r="D439" s="2"/>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2"/>
      <c r="B440" s="2"/>
      <c r="C440" s="2"/>
      <c r="D440" s="2"/>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2"/>
      <c r="B441" s="2"/>
      <c r="C441" s="2"/>
      <c r="D441" s="2"/>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2"/>
      <c r="B442" s="2"/>
      <c r="C442" s="2"/>
      <c r="D442" s="2"/>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2"/>
      <c r="B443" s="2"/>
      <c r="C443" s="2"/>
      <c r="D443" s="2"/>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2"/>
      <c r="B444" s="2"/>
      <c r="C444" s="2"/>
      <c r="D444" s="2"/>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2"/>
      <c r="B445" s="2"/>
      <c r="C445" s="2"/>
      <c r="D445" s="2"/>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2"/>
      <c r="B446" s="2"/>
      <c r="C446" s="2"/>
      <c r="D446" s="2"/>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2"/>
      <c r="B447" s="2"/>
      <c r="C447" s="2"/>
      <c r="D447" s="2"/>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2"/>
      <c r="B448" s="2"/>
      <c r="C448" s="2"/>
      <c r="D448" s="2"/>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2"/>
      <c r="B449" s="2"/>
      <c r="C449" s="2"/>
      <c r="D449" s="2"/>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2"/>
      <c r="B450" s="2"/>
      <c r="C450" s="2"/>
      <c r="D450" s="2"/>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2"/>
      <c r="B451" s="2"/>
      <c r="C451" s="2"/>
      <c r="D451" s="2"/>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2"/>
      <c r="B452" s="2"/>
      <c r="C452" s="2"/>
      <c r="D452" s="2"/>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2"/>
      <c r="B453" s="2"/>
      <c r="C453" s="2"/>
      <c r="D453" s="2"/>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2"/>
      <c r="B454" s="2"/>
      <c r="C454" s="2"/>
      <c r="D454" s="2"/>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2"/>
      <c r="B455" s="2"/>
      <c r="C455" s="2"/>
      <c r="D455" s="2"/>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2"/>
      <c r="B456" s="2"/>
      <c r="C456" s="2"/>
      <c r="D456" s="2"/>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2"/>
      <c r="B457" s="2"/>
      <c r="C457" s="2"/>
      <c r="D457" s="2"/>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2"/>
      <c r="B458" s="2"/>
      <c r="C458" s="2"/>
      <c r="D458" s="2"/>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2"/>
      <c r="B459" s="2"/>
      <c r="C459" s="2"/>
      <c r="D459" s="2"/>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2"/>
      <c r="B460" s="2"/>
      <c r="C460" s="2"/>
      <c r="D460" s="2"/>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2"/>
      <c r="B461" s="2"/>
      <c r="C461" s="2"/>
      <c r="D461" s="2"/>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2"/>
      <c r="B462" s="2"/>
      <c r="C462" s="2"/>
      <c r="D462" s="2"/>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2"/>
      <c r="B463" s="2"/>
      <c r="C463" s="2"/>
      <c r="D463" s="2"/>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2"/>
      <c r="B464" s="2"/>
      <c r="C464" s="2"/>
      <c r="D464" s="2"/>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2"/>
      <c r="B465" s="2"/>
      <c r="C465" s="2"/>
      <c r="D465" s="2"/>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2"/>
      <c r="B466" s="2"/>
      <c r="C466" s="2"/>
      <c r="D466" s="2"/>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2"/>
      <c r="B467" s="2"/>
      <c r="C467" s="2"/>
      <c r="D467" s="2"/>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2"/>
      <c r="B468" s="2"/>
      <c r="C468" s="2"/>
      <c r="D468" s="2"/>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2"/>
      <c r="B469" s="2"/>
      <c r="C469" s="2"/>
      <c r="D469" s="2"/>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2"/>
      <c r="B470" s="2"/>
      <c r="C470" s="2"/>
      <c r="D470" s="2"/>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2"/>
      <c r="B471" s="2"/>
      <c r="C471" s="2"/>
      <c r="D471" s="2"/>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2"/>
      <c r="B472" s="2"/>
      <c r="C472" s="2"/>
      <c r="D472" s="2"/>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2"/>
      <c r="B473" s="2"/>
      <c r="C473" s="2"/>
      <c r="D473" s="2"/>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2"/>
      <c r="B474" s="2"/>
      <c r="C474" s="2"/>
      <c r="D474" s="2"/>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2"/>
      <c r="B475" s="2"/>
      <c r="C475" s="2"/>
      <c r="D475" s="2"/>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2"/>
      <c r="B476" s="2"/>
      <c r="C476" s="2"/>
      <c r="D476" s="2"/>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2"/>
      <c r="B477" s="2"/>
      <c r="C477" s="2"/>
      <c r="D477" s="2"/>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2"/>
      <c r="B478" s="2"/>
      <c r="C478" s="2"/>
      <c r="D478" s="2"/>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2"/>
      <c r="B479" s="2"/>
      <c r="C479" s="2"/>
      <c r="D479" s="2"/>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2"/>
      <c r="B480" s="2"/>
      <c r="C480" s="2"/>
      <c r="D480" s="2"/>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2"/>
      <c r="B481" s="2"/>
      <c r="C481" s="2"/>
      <c r="D481" s="2"/>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2"/>
      <c r="B482" s="2"/>
      <c r="C482" s="2"/>
      <c r="D482" s="2"/>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2"/>
      <c r="B483" s="2"/>
      <c r="C483" s="2"/>
      <c r="D483" s="2"/>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2"/>
      <c r="B484" s="2"/>
      <c r="C484" s="2"/>
      <c r="D484" s="2"/>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2"/>
      <c r="B485" s="2"/>
      <c r="C485" s="2"/>
      <c r="D485" s="2"/>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2"/>
      <c r="B486" s="2"/>
      <c r="C486" s="2"/>
      <c r="D486" s="2"/>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2"/>
      <c r="B487" s="2"/>
      <c r="C487" s="2"/>
      <c r="D487" s="2"/>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2"/>
      <c r="B488" s="2"/>
      <c r="C488" s="2"/>
      <c r="D488" s="2"/>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2"/>
      <c r="B489" s="2"/>
      <c r="C489" s="2"/>
      <c r="D489" s="2"/>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2"/>
      <c r="B490" s="2"/>
      <c r="C490" s="2"/>
      <c r="D490" s="2"/>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2"/>
      <c r="B491" s="2"/>
      <c r="C491" s="2"/>
      <c r="D491" s="2"/>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2"/>
      <c r="B492" s="2"/>
      <c r="C492" s="2"/>
      <c r="D492" s="2"/>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2"/>
      <c r="B493" s="2"/>
      <c r="C493" s="2"/>
      <c r="D493" s="2"/>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2"/>
      <c r="B494" s="2"/>
      <c r="C494" s="2"/>
      <c r="D494" s="2"/>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2"/>
      <c r="B495" s="2"/>
      <c r="C495" s="2"/>
      <c r="D495" s="2"/>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2"/>
      <c r="B496" s="2"/>
      <c r="C496" s="2"/>
      <c r="D496" s="2"/>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2"/>
      <c r="B497" s="2"/>
      <c r="C497" s="2"/>
      <c r="D497" s="2"/>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2"/>
      <c r="B498" s="2"/>
      <c r="C498" s="2"/>
      <c r="D498" s="2"/>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2"/>
      <c r="B499" s="2"/>
      <c r="C499" s="2"/>
      <c r="D499" s="2"/>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2"/>
      <c r="B500" s="2"/>
      <c r="C500" s="2"/>
      <c r="D500" s="2"/>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2"/>
      <c r="B501" s="2"/>
      <c r="C501" s="2"/>
      <c r="D501" s="2"/>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2"/>
      <c r="B502" s="2"/>
      <c r="C502" s="2"/>
      <c r="D502" s="2"/>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2"/>
      <c r="B503" s="2"/>
      <c r="C503" s="2"/>
      <c r="D503" s="2"/>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2"/>
      <c r="B504" s="2"/>
      <c r="C504" s="2"/>
      <c r="D504" s="2"/>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2"/>
      <c r="B505" s="2"/>
      <c r="C505" s="2"/>
      <c r="D505" s="2"/>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2"/>
      <c r="B506" s="2"/>
      <c r="C506" s="2"/>
      <c r="D506" s="2"/>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2"/>
      <c r="B507" s="2"/>
      <c r="C507" s="2"/>
      <c r="D507" s="2"/>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2"/>
      <c r="B508" s="2"/>
      <c r="C508" s="2"/>
      <c r="D508" s="2"/>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2"/>
      <c r="B509" s="2"/>
      <c r="C509" s="2"/>
      <c r="D509" s="2"/>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2"/>
      <c r="B510" s="2"/>
      <c r="C510" s="2"/>
      <c r="D510" s="2"/>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2"/>
      <c r="B511" s="2"/>
      <c r="C511" s="2"/>
      <c r="D511" s="2"/>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2"/>
      <c r="B512" s="2"/>
      <c r="C512" s="2"/>
      <c r="D512" s="2"/>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2"/>
      <c r="B513" s="2"/>
      <c r="C513" s="2"/>
      <c r="D513" s="2"/>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2"/>
      <c r="B514" s="2"/>
      <c r="C514" s="2"/>
      <c r="D514" s="2"/>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2"/>
      <c r="B515" s="2"/>
      <c r="C515" s="2"/>
      <c r="D515" s="2"/>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2"/>
      <c r="B516" s="2"/>
      <c r="C516" s="2"/>
      <c r="D516" s="2"/>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2"/>
      <c r="B517" s="2"/>
      <c r="C517" s="2"/>
      <c r="D517" s="2"/>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2"/>
      <c r="B518" s="2"/>
      <c r="C518" s="2"/>
      <c r="D518" s="2"/>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2"/>
      <c r="B519" s="2"/>
      <c r="C519" s="2"/>
      <c r="D519" s="2"/>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2"/>
      <c r="B520" s="2"/>
      <c r="C520" s="2"/>
      <c r="D520" s="2"/>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2"/>
      <c r="B521" s="2"/>
      <c r="C521" s="2"/>
      <c r="D521" s="2"/>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2"/>
      <c r="B522" s="2"/>
      <c r="C522" s="2"/>
      <c r="D522" s="2"/>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2"/>
      <c r="B523" s="2"/>
      <c r="C523" s="2"/>
      <c r="D523" s="2"/>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2"/>
      <c r="B524" s="2"/>
      <c r="C524" s="2"/>
      <c r="D524" s="2"/>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2"/>
      <c r="B525" s="2"/>
      <c r="C525" s="2"/>
      <c r="D525" s="2"/>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2"/>
      <c r="B526" s="2"/>
      <c r="C526" s="2"/>
      <c r="D526" s="2"/>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2"/>
      <c r="B527" s="2"/>
      <c r="C527" s="2"/>
      <c r="D527" s="2"/>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2"/>
      <c r="B528" s="2"/>
      <c r="C528" s="2"/>
      <c r="D528" s="2"/>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2"/>
      <c r="B529" s="2"/>
      <c r="C529" s="2"/>
      <c r="D529" s="2"/>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2"/>
      <c r="B530" s="2"/>
      <c r="C530" s="2"/>
      <c r="D530" s="2"/>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2"/>
      <c r="B531" s="2"/>
      <c r="C531" s="2"/>
      <c r="D531" s="2"/>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2"/>
      <c r="B532" s="2"/>
      <c r="C532" s="2"/>
      <c r="D532" s="2"/>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2"/>
      <c r="B533" s="2"/>
      <c r="C533" s="2"/>
      <c r="D533" s="2"/>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2"/>
      <c r="B534" s="2"/>
      <c r="C534" s="2"/>
      <c r="D534" s="2"/>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2"/>
      <c r="B535" s="2"/>
      <c r="C535" s="2"/>
      <c r="D535" s="2"/>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2"/>
      <c r="B536" s="2"/>
      <c r="C536" s="2"/>
      <c r="D536" s="2"/>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2"/>
      <c r="B537" s="2"/>
      <c r="C537" s="2"/>
      <c r="D537" s="2"/>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2"/>
      <c r="B538" s="2"/>
      <c r="C538" s="2"/>
      <c r="D538" s="2"/>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2"/>
      <c r="B539" s="2"/>
      <c r="C539" s="2"/>
      <c r="D539" s="2"/>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2"/>
      <c r="B540" s="2"/>
      <c r="C540" s="2"/>
      <c r="D540" s="2"/>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2"/>
      <c r="B541" s="2"/>
      <c r="C541" s="2"/>
      <c r="D541" s="2"/>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2"/>
      <c r="B542" s="2"/>
      <c r="C542" s="2"/>
      <c r="D542" s="2"/>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2"/>
      <c r="B543" s="2"/>
      <c r="C543" s="2"/>
      <c r="D543" s="2"/>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2"/>
      <c r="B544" s="2"/>
      <c r="C544" s="2"/>
      <c r="D544" s="2"/>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2"/>
      <c r="B545" s="2"/>
      <c r="C545" s="2"/>
      <c r="D545" s="2"/>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2"/>
      <c r="B546" s="2"/>
      <c r="C546" s="2"/>
      <c r="D546" s="2"/>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2"/>
      <c r="B547" s="2"/>
      <c r="C547" s="2"/>
      <c r="D547" s="2"/>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2"/>
      <c r="B548" s="2"/>
      <c r="C548" s="2"/>
      <c r="D548" s="2"/>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2"/>
      <c r="B549" s="2"/>
      <c r="C549" s="2"/>
      <c r="D549" s="2"/>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2"/>
      <c r="B550" s="2"/>
      <c r="C550" s="2"/>
      <c r="D550" s="2"/>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2"/>
      <c r="B551" s="2"/>
      <c r="C551" s="2"/>
      <c r="D551" s="2"/>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2"/>
      <c r="B552" s="2"/>
      <c r="C552" s="2"/>
      <c r="D552" s="2"/>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2"/>
      <c r="B553" s="2"/>
      <c r="C553" s="2"/>
      <c r="D553" s="2"/>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2"/>
      <c r="B554" s="2"/>
      <c r="C554" s="2"/>
      <c r="D554" s="2"/>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2"/>
      <c r="B555" s="2"/>
      <c r="C555" s="2"/>
      <c r="D555" s="2"/>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2"/>
      <c r="B556" s="2"/>
      <c r="C556" s="2"/>
      <c r="D556" s="2"/>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2"/>
      <c r="B557" s="2"/>
      <c r="C557" s="2"/>
      <c r="D557" s="2"/>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2"/>
      <c r="B558" s="2"/>
      <c r="C558" s="2"/>
      <c r="D558" s="2"/>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2"/>
      <c r="B559" s="2"/>
      <c r="C559" s="2"/>
      <c r="D559" s="2"/>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2"/>
      <c r="B560" s="2"/>
      <c r="C560" s="2"/>
      <c r="D560" s="2"/>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2"/>
      <c r="B561" s="2"/>
      <c r="C561" s="2"/>
      <c r="D561" s="2"/>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2"/>
      <c r="B562" s="2"/>
      <c r="C562" s="2"/>
      <c r="D562" s="2"/>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2"/>
      <c r="B563" s="2"/>
      <c r="C563" s="2"/>
      <c r="D563" s="2"/>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2"/>
      <c r="B564" s="2"/>
      <c r="C564" s="2"/>
      <c r="D564" s="2"/>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2"/>
      <c r="B565" s="2"/>
      <c r="C565" s="2"/>
      <c r="D565" s="2"/>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2"/>
      <c r="B566" s="2"/>
      <c r="C566" s="2"/>
      <c r="D566" s="2"/>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2"/>
      <c r="B567" s="2"/>
      <c r="C567" s="2"/>
      <c r="D567" s="2"/>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2"/>
      <c r="B568" s="2"/>
      <c r="C568" s="2"/>
      <c r="D568" s="2"/>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2"/>
      <c r="B569" s="2"/>
      <c r="C569" s="2"/>
      <c r="D569" s="2"/>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2"/>
      <c r="B570" s="2"/>
      <c r="C570" s="2"/>
      <c r="D570" s="2"/>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2"/>
      <c r="B571" s="2"/>
      <c r="C571" s="2"/>
      <c r="D571" s="2"/>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2"/>
      <c r="B572" s="2"/>
      <c r="C572" s="2"/>
      <c r="D572" s="2"/>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2"/>
      <c r="B573" s="2"/>
      <c r="C573" s="2"/>
      <c r="D573" s="2"/>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2"/>
      <c r="B574" s="2"/>
      <c r="C574" s="2"/>
      <c r="D574" s="2"/>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2"/>
      <c r="B575" s="2"/>
      <c r="C575" s="2"/>
      <c r="D575" s="2"/>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2"/>
      <c r="B576" s="2"/>
      <c r="C576" s="2"/>
      <c r="D576" s="2"/>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2"/>
      <c r="B577" s="2"/>
      <c r="C577" s="2"/>
      <c r="D577" s="2"/>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2"/>
      <c r="B578" s="2"/>
      <c r="C578" s="2"/>
      <c r="D578" s="2"/>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2"/>
      <c r="B579" s="2"/>
      <c r="C579" s="2"/>
      <c r="D579" s="2"/>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2"/>
      <c r="B580" s="2"/>
      <c r="C580" s="2"/>
      <c r="D580" s="2"/>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2"/>
      <c r="B581" s="2"/>
      <c r="C581" s="2"/>
      <c r="D581" s="2"/>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2"/>
      <c r="B582" s="2"/>
      <c r="C582" s="2"/>
      <c r="D582" s="2"/>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2"/>
      <c r="B583" s="2"/>
      <c r="C583" s="2"/>
      <c r="D583" s="2"/>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2"/>
      <c r="B584" s="2"/>
      <c r="C584" s="2"/>
      <c r="D584" s="2"/>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2"/>
      <c r="B585" s="2"/>
      <c r="C585" s="2"/>
      <c r="D585" s="2"/>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2"/>
      <c r="B586" s="2"/>
      <c r="C586" s="2"/>
      <c r="D586" s="2"/>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2"/>
      <c r="B587" s="2"/>
      <c r="C587" s="2"/>
      <c r="D587" s="2"/>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2"/>
      <c r="B588" s="2"/>
      <c r="C588" s="2"/>
      <c r="D588" s="2"/>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2"/>
      <c r="B589" s="2"/>
      <c r="C589" s="2"/>
      <c r="D589" s="2"/>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2"/>
      <c r="B590" s="2"/>
      <c r="C590" s="2"/>
      <c r="D590" s="2"/>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2"/>
      <c r="B591" s="2"/>
      <c r="C591" s="2"/>
      <c r="D591" s="2"/>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2"/>
      <c r="B592" s="2"/>
      <c r="C592" s="2"/>
      <c r="D592" s="2"/>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2"/>
      <c r="B593" s="2"/>
      <c r="C593" s="2"/>
      <c r="D593" s="2"/>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2"/>
      <c r="B594" s="2"/>
      <c r="C594" s="2"/>
      <c r="D594" s="2"/>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2"/>
      <c r="B595" s="2"/>
      <c r="C595" s="2"/>
      <c r="D595" s="2"/>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2"/>
      <c r="B596" s="2"/>
      <c r="C596" s="2"/>
      <c r="D596" s="2"/>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2"/>
      <c r="B597" s="2"/>
      <c r="C597" s="2"/>
      <c r="D597" s="2"/>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2"/>
      <c r="B598" s="2"/>
      <c r="C598" s="2"/>
      <c r="D598" s="2"/>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2"/>
      <c r="B599" s="2"/>
      <c r="C599" s="2"/>
      <c r="D599" s="2"/>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2"/>
      <c r="B600" s="2"/>
      <c r="C600" s="2"/>
      <c r="D600" s="2"/>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2"/>
      <c r="B601" s="2"/>
      <c r="C601" s="2"/>
      <c r="D601" s="2"/>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2"/>
      <c r="B602" s="2"/>
      <c r="C602" s="2"/>
      <c r="D602" s="2"/>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2"/>
      <c r="B603" s="2"/>
      <c r="C603" s="2"/>
      <c r="D603" s="2"/>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2"/>
      <c r="B604" s="2"/>
      <c r="C604" s="2"/>
      <c r="D604" s="2"/>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2"/>
      <c r="B605" s="2"/>
      <c r="C605" s="2"/>
      <c r="D605" s="2"/>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2"/>
      <c r="B606" s="2"/>
      <c r="C606" s="2"/>
      <c r="D606" s="2"/>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2"/>
      <c r="B607" s="2"/>
      <c r="C607" s="2"/>
      <c r="D607" s="2"/>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2"/>
      <c r="B608" s="2"/>
      <c r="C608" s="2"/>
      <c r="D608" s="2"/>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2"/>
      <c r="B609" s="2"/>
      <c r="C609" s="2"/>
      <c r="D609" s="2"/>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2"/>
      <c r="B610" s="2"/>
      <c r="C610" s="2"/>
      <c r="D610" s="2"/>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2"/>
      <c r="B611" s="2"/>
      <c r="C611" s="2"/>
      <c r="D611" s="2"/>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2"/>
      <c r="B612" s="2"/>
      <c r="C612" s="2"/>
      <c r="D612" s="2"/>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2"/>
      <c r="B613" s="2"/>
      <c r="C613" s="2"/>
      <c r="D613" s="2"/>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2"/>
      <c r="B614" s="2"/>
      <c r="C614" s="2"/>
      <c r="D614" s="2"/>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2"/>
      <c r="B615" s="2"/>
      <c r="C615" s="2"/>
      <c r="D615" s="2"/>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2"/>
      <c r="B616" s="2"/>
      <c r="C616" s="2"/>
      <c r="D616" s="2"/>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2"/>
      <c r="B617" s="2"/>
      <c r="C617" s="2"/>
      <c r="D617" s="2"/>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2"/>
      <c r="B618" s="2"/>
      <c r="C618" s="2"/>
      <c r="D618" s="2"/>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2"/>
      <c r="B619" s="2"/>
      <c r="C619" s="2"/>
      <c r="D619" s="2"/>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2"/>
      <c r="B620" s="2"/>
      <c r="C620" s="2"/>
      <c r="D620" s="2"/>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2"/>
      <c r="B621" s="2"/>
      <c r="C621" s="2"/>
      <c r="D621" s="2"/>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2"/>
      <c r="B622" s="2"/>
      <c r="C622" s="2"/>
      <c r="D622" s="2"/>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2"/>
      <c r="B623" s="2"/>
      <c r="C623" s="2"/>
      <c r="D623" s="2"/>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2"/>
      <c r="B624" s="2"/>
      <c r="C624" s="2"/>
      <c r="D624" s="2"/>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2"/>
      <c r="B625" s="2"/>
      <c r="C625" s="2"/>
      <c r="D625" s="2"/>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2"/>
      <c r="B626" s="2"/>
      <c r="C626" s="2"/>
      <c r="D626" s="2"/>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2"/>
      <c r="B627" s="2"/>
      <c r="C627" s="2"/>
      <c r="D627" s="2"/>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2"/>
      <c r="B628" s="2"/>
      <c r="C628" s="2"/>
      <c r="D628" s="2"/>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2"/>
      <c r="B629" s="2"/>
      <c r="C629" s="2"/>
      <c r="D629" s="2"/>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2"/>
      <c r="B630" s="2"/>
      <c r="C630" s="2"/>
      <c r="D630" s="2"/>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2"/>
      <c r="B631" s="2"/>
      <c r="C631" s="2"/>
      <c r="D631" s="2"/>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2"/>
      <c r="B632" s="2"/>
      <c r="C632" s="2"/>
      <c r="D632" s="2"/>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2"/>
      <c r="B633" s="2"/>
      <c r="C633" s="2"/>
      <c r="D633" s="2"/>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2"/>
      <c r="B634" s="2"/>
      <c r="C634" s="2"/>
      <c r="D634" s="2"/>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2"/>
      <c r="B635" s="2"/>
      <c r="C635" s="2"/>
      <c r="D635" s="2"/>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2"/>
      <c r="B636" s="2"/>
      <c r="C636" s="2"/>
      <c r="D636" s="2"/>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2"/>
      <c r="B637" s="2"/>
      <c r="C637" s="2"/>
      <c r="D637" s="2"/>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2"/>
      <c r="B638" s="2"/>
      <c r="C638" s="2"/>
      <c r="D638" s="2"/>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2"/>
      <c r="B639" s="2"/>
      <c r="C639" s="2"/>
      <c r="D639" s="2"/>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2"/>
      <c r="B640" s="2"/>
      <c r="C640" s="2"/>
      <c r="D640" s="2"/>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2"/>
      <c r="B641" s="2"/>
      <c r="C641" s="2"/>
      <c r="D641" s="2"/>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2"/>
      <c r="B642" s="2"/>
      <c r="C642" s="2"/>
      <c r="D642" s="2"/>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2"/>
      <c r="B643" s="2"/>
      <c r="C643" s="2"/>
      <c r="D643" s="2"/>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2"/>
      <c r="B644" s="2"/>
      <c r="C644" s="2"/>
      <c r="D644" s="2"/>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2"/>
      <c r="B645" s="2"/>
      <c r="C645" s="2"/>
      <c r="D645" s="2"/>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2"/>
      <c r="B646" s="2"/>
      <c r="C646" s="2"/>
      <c r="D646" s="2"/>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2"/>
      <c r="B647" s="2"/>
      <c r="C647" s="2"/>
      <c r="D647" s="2"/>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2"/>
      <c r="B648" s="2"/>
      <c r="C648" s="2"/>
      <c r="D648" s="2"/>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2"/>
      <c r="B649" s="2"/>
      <c r="C649" s="2"/>
      <c r="D649" s="2"/>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2"/>
      <c r="B650" s="2"/>
      <c r="C650" s="2"/>
      <c r="D650" s="2"/>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2"/>
      <c r="B651" s="2"/>
      <c r="C651" s="2"/>
      <c r="D651" s="2"/>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2"/>
      <c r="B652" s="2"/>
      <c r="C652" s="2"/>
      <c r="D652" s="2"/>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2"/>
      <c r="B653" s="2"/>
      <c r="C653" s="2"/>
      <c r="D653" s="2"/>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2"/>
      <c r="B654" s="2"/>
      <c r="C654" s="2"/>
      <c r="D654" s="2"/>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2"/>
      <c r="B655" s="2"/>
      <c r="C655" s="2"/>
      <c r="D655" s="2"/>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2"/>
      <c r="B656" s="2"/>
      <c r="C656" s="2"/>
      <c r="D656" s="2"/>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2"/>
      <c r="B657" s="2"/>
      <c r="C657" s="2"/>
      <c r="D657" s="2"/>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2"/>
      <c r="B658" s="2"/>
      <c r="C658" s="2"/>
      <c r="D658" s="2"/>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2"/>
      <c r="B659" s="2"/>
      <c r="C659" s="2"/>
      <c r="D659" s="2"/>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2"/>
      <c r="B660" s="2"/>
      <c r="C660" s="2"/>
      <c r="D660" s="2"/>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2"/>
      <c r="B661" s="2"/>
      <c r="C661" s="2"/>
      <c r="D661" s="2"/>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2"/>
      <c r="B662" s="2"/>
      <c r="C662" s="2"/>
      <c r="D662" s="2"/>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2"/>
      <c r="B663" s="2"/>
      <c r="C663" s="2"/>
      <c r="D663" s="2"/>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2"/>
      <c r="B664" s="2"/>
      <c r="C664" s="2"/>
      <c r="D664" s="2"/>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2"/>
      <c r="B665" s="2"/>
      <c r="C665" s="2"/>
      <c r="D665" s="2"/>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2"/>
      <c r="B666" s="2"/>
      <c r="C666" s="2"/>
      <c r="D666" s="2"/>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2"/>
      <c r="B667" s="2"/>
      <c r="C667" s="2"/>
      <c r="D667" s="2"/>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2"/>
      <c r="B668" s="2"/>
      <c r="C668" s="2"/>
      <c r="D668" s="2"/>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2"/>
      <c r="B669" s="2"/>
      <c r="C669" s="2"/>
      <c r="D669" s="2"/>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2"/>
      <c r="B670" s="2"/>
      <c r="C670" s="2"/>
      <c r="D670" s="2"/>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2"/>
      <c r="B671" s="2"/>
      <c r="C671" s="2"/>
      <c r="D671" s="2"/>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2"/>
      <c r="B672" s="2"/>
      <c r="C672" s="2"/>
      <c r="D672" s="2"/>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2"/>
      <c r="B673" s="2"/>
      <c r="C673" s="2"/>
      <c r="D673" s="2"/>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2"/>
      <c r="B674" s="2"/>
      <c r="C674" s="2"/>
      <c r="D674" s="2"/>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2"/>
      <c r="B675" s="2"/>
      <c r="C675" s="2"/>
      <c r="D675" s="2"/>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2"/>
      <c r="B676" s="2"/>
      <c r="C676" s="2"/>
      <c r="D676" s="2"/>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2"/>
      <c r="B677" s="2"/>
      <c r="C677" s="2"/>
      <c r="D677" s="2"/>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2"/>
      <c r="B678" s="2"/>
      <c r="C678" s="2"/>
      <c r="D678" s="2"/>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2"/>
      <c r="B679" s="2"/>
      <c r="C679" s="2"/>
      <c r="D679" s="2"/>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2"/>
      <c r="B680" s="2"/>
      <c r="C680" s="2"/>
      <c r="D680" s="2"/>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2"/>
      <c r="B681" s="2"/>
      <c r="C681" s="2"/>
      <c r="D681" s="2"/>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2"/>
      <c r="B682" s="2"/>
      <c r="C682" s="2"/>
      <c r="D682" s="2"/>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2"/>
      <c r="B683" s="2"/>
      <c r="C683" s="2"/>
      <c r="D683" s="2"/>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2"/>
      <c r="B684" s="2"/>
      <c r="C684" s="2"/>
      <c r="D684" s="2"/>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2"/>
      <c r="B685" s="2"/>
      <c r="C685" s="2"/>
      <c r="D685" s="2"/>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2"/>
      <c r="B686" s="2"/>
      <c r="C686" s="2"/>
      <c r="D686" s="2"/>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2"/>
      <c r="B687" s="2"/>
      <c r="C687" s="2"/>
      <c r="D687" s="2"/>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2"/>
      <c r="B688" s="2"/>
      <c r="C688" s="2"/>
      <c r="D688" s="2"/>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2"/>
      <c r="B689" s="2"/>
      <c r="C689" s="2"/>
      <c r="D689" s="2"/>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2"/>
      <c r="B690" s="2"/>
      <c r="C690" s="2"/>
      <c r="D690" s="2"/>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2"/>
      <c r="B691" s="2"/>
      <c r="C691" s="2"/>
      <c r="D691" s="2"/>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2"/>
      <c r="B692" s="2"/>
      <c r="C692" s="2"/>
      <c r="D692" s="2"/>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2"/>
      <c r="B693" s="2"/>
      <c r="C693" s="2"/>
      <c r="D693" s="2"/>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2"/>
      <c r="B694" s="2"/>
      <c r="C694" s="2"/>
      <c r="D694" s="2"/>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2"/>
      <c r="B695" s="2"/>
      <c r="C695" s="2"/>
      <c r="D695" s="2"/>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2"/>
      <c r="B696" s="2"/>
      <c r="C696" s="2"/>
      <c r="D696" s="2"/>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2"/>
      <c r="B697" s="2"/>
      <c r="C697" s="2"/>
      <c r="D697" s="2"/>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2"/>
      <c r="B698" s="2"/>
      <c r="C698" s="2"/>
      <c r="D698" s="2"/>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2"/>
      <c r="B699" s="2"/>
      <c r="C699" s="2"/>
      <c r="D699" s="2"/>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2"/>
      <c r="B700" s="2"/>
      <c r="C700" s="2"/>
      <c r="D700" s="2"/>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2"/>
      <c r="B701" s="2"/>
      <c r="C701" s="2"/>
      <c r="D701" s="2"/>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2"/>
      <c r="B702" s="2"/>
      <c r="C702" s="2"/>
      <c r="D702" s="2"/>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2"/>
      <c r="B703" s="2"/>
      <c r="C703" s="2"/>
      <c r="D703" s="2"/>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2"/>
      <c r="B704" s="2"/>
      <c r="C704" s="2"/>
      <c r="D704" s="2"/>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2"/>
      <c r="B705" s="2"/>
      <c r="C705" s="2"/>
      <c r="D705" s="2"/>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2"/>
      <c r="B706" s="2"/>
      <c r="C706" s="2"/>
      <c r="D706" s="2"/>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2"/>
      <c r="B707" s="2"/>
      <c r="C707" s="2"/>
      <c r="D707" s="2"/>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2"/>
      <c r="B708" s="2"/>
      <c r="C708" s="2"/>
      <c r="D708" s="2"/>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2"/>
      <c r="B709" s="2"/>
      <c r="C709" s="2"/>
      <c r="D709" s="2"/>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2"/>
      <c r="B710" s="2"/>
      <c r="C710" s="2"/>
      <c r="D710" s="2"/>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2"/>
      <c r="B711" s="2"/>
      <c r="C711" s="2"/>
      <c r="D711" s="2"/>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2"/>
      <c r="B712" s="2"/>
      <c r="C712" s="2"/>
      <c r="D712" s="2"/>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2"/>
      <c r="B713" s="2"/>
      <c r="C713" s="2"/>
      <c r="D713" s="2"/>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2"/>
      <c r="B714" s="2"/>
      <c r="C714" s="2"/>
      <c r="D714" s="2"/>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2"/>
      <c r="B715" s="2"/>
      <c r="C715" s="2"/>
      <c r="D715" s="2"/>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2"/>
      <c r="B716" s="2"/>
      <c r="C716" s="2"/>
      <c r="D716" s="2"/>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2"/>
      <c r="B717" s="2"/>
      <c r="C717" s="2"/>
      <c r="D717" s="2"/>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2"/>
      <c r="B718" s="2"/>
      <c r="C718" s="2"/>
      <c r="D718" s="2"/>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2"/>
      <c r="B719" s="2"/>
      <c r="C719" s="2"/>
      <c r="D719" s="2"/>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2"/>
      <c r="B720" s="2"/>
      <c r="C720" s="2"/>
      <c r="D720" s="2"/>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2"/>
      <c r="B721" s="2"/>
      <c r="C721" s="2"/>
      <c r="D721" s="2"/>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2"/>
      <c r="B722" s="2"/>
      <c r="C722" s="2"/>
      <c r="D722" s="2"/>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2"/>
      <c r="B723" s="2"/>
      <c r="C723" s="2"/>
      <c r="D723" s="2"/>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2"/>
      <c r="B724" s="2"/>
      <c r="C724" s="2"/>
      <c r="D724" s="2"/>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2"/>
      <c r="B725" s="2"/>
      <c r="C725" s="2"/>
      <c r="D725" s="2"/>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2"/>
      <c r="B726" s="2"/>
      <c r="C726" s="2"/>
      <c r="D726" s="2"/>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2"/>
      <c r="B727" s="2"/>
      <c r="C727" s="2"/>
      <c r="D727" s="2"/>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2"/>
      <c r="B728" s="2"/>
      <c r="C728" s="2"/>
      <c r="D728" s="2"/>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2"/>
      <c r="B729" s="2"/>
      <c r="C729" s="2"/>
      <c r="D729" s="2"/>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2"/>
      <c r="B730" s="2"/>
      <c r="C730" s="2"/>
      <c r="D730" s="2"/>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2"/>
      <c r="B731" s="2"/>
      <c r="C731" s="2"/>
      <c r="D731" s="2"/>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2"/>
      <c r="B732" s="2"/>
      <c r="C732" s="2"/>
      <c r="D732" s="2"/>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2"/>
      <c r="B733" s="2"/>
      <c r="C733" s="2"/>
      <c r="D733" s="2"/>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2"/>
      <c r="B734" s="2"/>
      <c r="C734" s="2"/>
      <c r="D734" s="2"/>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2"/>
      <c r="B735" s="2"/>
      <c r="C735" s="2"/>
      <c r="D735" s="2"/>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2"/>
      <c r="B736" s="2"/>
      <c r="C736" s="2"/>
      <c r="D736" s="2"/>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2"/>
      <c r="B737" s="2"/>
      <c r="C737" s="2"/>
      <c r="D737" s="2"/>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2"/>
      <c r="B738" s="2"/>
      <c r="C738" s="2"/>
      <c r="D738" s="2"/>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2"/>
      <c r="B739" s="2"/>
      <c r="C739" s="2"/>
      <c r="D739" s="2"/>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2"/>
      <c r="B740" s="2"/>
      <c r="C740" s="2"/>
      <c r="D740" s="2"/>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2"/>
      <c r="B741" s="2"/>
      <c r="C741" s="2"/>
      <c r="D741" s="2"/>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2"/>
      <c r="B742" s="2"/>
      <c r="C742" s="2"/>
      <c r="D742" s="2"/>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2"/>
      <c r="B743" s="2"/>
      <c r="C743" s="2"/>
      <c r="D743" s="2"/>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2"/>
      <c r="B744" s="2"/>
      <c r="C744" s="2"/>
      <c r="D744" s="2"/>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2"/>
      <c r="B745" s="2"/>
      <c r="C745" s="2"/>
      <c r="D745" s="2"/>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2"/>
      <c r="B746" s="2"/>
      <c r="C746" s="2"/>
      <c r="D746" s="2"/>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2"/>
      <c r="B747" s="2"/>
      <c r="C747" s="2"/>
      <c r="D747" s="2"/>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2"/>
      <c r="B748" s="2"/>
      <c r="C748" s="2"/>
      <c r="D748" s="2"/>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2"/>
      <c r="B749" s="2"/>
      <c r="C749" s="2"/>
      <c r="D749" s="2"/>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2"/>
      <c r="B750" s="2"/>
      <c r="C750" s="2"/>
      <c r="D750" s="2"/>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2"/>
      <c r="B751" s="2"/>
      <c r="C751" s="2"/>
      <c r="D751" s="2"/>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2"/>
      <c r="B752" s="2"/>
      <c r="C752" s="2"/>
      <c r="D752" s="2"/>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2"/>
      <c r="B753" s="2"/>
      <c r="C753" s="2"/>
      <c r="D753" s="2"/>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2"/>
      <c r="B754" s="2"/>
      <c r="C754" s="2"/>
      <c r="D754" s="2"/>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2"/>
      <c r="B755" s="2"/>
      <c r="C755" s="2"/>
      <c r="D755" s="2"/>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2"/>
      <c r="B756" s="2"/>
      <c r="C756" s="2"/>
      <c r="D756" s="2"/>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2"/>
      <c r="B757" s="2"/>
      <c r="C757" s="2"/>
      <c r="D757" s="2"/>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2"/>
      <c r="B758" s="2"/>
      <c r="C758" s="2"/>
      <c r="D758" s="2"/>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2"/>
      <c r="B759" s="2"/>
      <c r="C759" s="2"/>
      <c r="D759" s="2"/>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2"/>
      <c r="B760" s="2"/>
      <c r="C760" s="2"/>
      <c r="D760" s="2"/>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2"/>
      <c r="B761" s="2"/>
      <c r="C761" s="2"/>
      <c r="D761" s="2"/>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2"/>
      <c r="B762" s="2"/>
      <c r="C762" s="2"/>
      <c r="D762" s="2"/>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2"/>
      <c r="B763" s="2"/>
      <c r="C763" s="2"/>
      <c r="D763" s="2"/>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2"/>
      <c r="B764" s="2"/>
      <c r="C764" s="2"/>
      <c r="D764" s="2"/>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2"/>
      <c r="B765" s="2"/>
      <c r="C765" s="2"/>
      <c r="D765" s="2"/>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2"/>
      <c r="B766" s="2"/>
      <c r="C766" s="2"/>
      <c r="D766" s="2"/>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2"/>
      <c r="B767" s="2"/>
      <c r="C767" s="2"/>
      <c r="D767" s="2"/>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2"/>
      <c r="B768" s="2"/>
      <c r="C768" s="2"/>
      <c r="D768" s="2"/>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2"/>
      <c r="B769" s="2"/>
      <c r="C769" s="2"/>
      <c r="D769" s="2"/>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2"/>
      <c r="B770" s="2"/>
      <c r="C770" s="2"/>
      <c r="D770" s="2"/>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2"/>
      <c r="B771" s="2"/>
      <c r="C771" s="2"/>
      <c r="D771" s="2"/>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2"/>
      <c r="B772" s="2"/>
      <c r="C772" s="2"/>
      <c r="D772" s="2"/>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2"/>
      <c r="B773" s="2"/>
      <c r="C773" s="2"/>
      <c r="D773" s="2"/>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2"/>
      <c r="B774" s="2"/>
      <c r="C774" s="2"/>
      <c r="D774" s="2"/>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2"/>
      <c r="B775" s="2"/>
      <c r="C775" s="2"/>
      <c r="D775" s="2"/>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2"/>
      <c r="B776" s="2"/>
      <c r="C776" s="2"/>
      <c r="D776" s="2"/>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2"/>
      <c r="B777" s="2"/>
      <c r="C777" s="2"/>
      <c r="D777" s="2"/>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2"/>
      <c r="B778" s="2"/>
      <c r="C778" s="2"/>
      <c r="D778" s="2"/>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2"/>
      <c r="B779" s="2"/>
      <c r="C779" s="2"/>
      <c r="D779" s="2"/>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2"/>
      <c r="B780" s="2"/>
      <c r="C780" s="2"/>
      <c r="D780" s="2"/>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2"/>
      <c r="B781" s="2"/>
      <c r="C781" s="2"/>
      <c r="D781" s="2"/>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2"/>
      <c r="B782" s="2"/>
      <c r="C782" s="2"/>
      <c r="D782" s="2"/>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2"/>
      <c r="B783" s="2"/>
      <c r="C783" s="2"/>
      <c r="D783" s="2"/>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2"/>
      <c r="B784" s="2"/>
      <c r="C784" s="2"/>
      <c r="D784" s="2"/>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2"/>
      <c r="B785" s="2"/>
      <c r="C785" s="2"/>
      <c r="D785" s="2"/>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2"/>
      <c r="B786" s="2"/>
      <c r="C786" s="2"/>
      <c r="D786" s="2"/>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2"/>
      <c r="B787" s="2"/>
      <c r="C787" s="2"/>
      <c r="D787" s="2"/>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2"/>
      <c r="B788" s="2"/>
      <c r="C788" s="2"/>
      <c r="D788" s="2"/>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2"/>
      <c r="B789" s="2"/>
      <c r="C789" s="2"/>
      <c r="D789" s="2"/>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2"/>
      <c r="B790" s="2"/>
      <c r="C790" s="2"/>
      <c r="D790" s="2"/>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2"/>
      <c r="B791" s="2"/>
      <c r="C791" s="2"/>
      <c r="D791" s="2"/>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2"/>
      <c r="B792" s="2"/>
      <c r="C792" s="2"/>
      <c r="D792" s="2"/>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2"/>
      <c r="B793" s="2"/>
      <c r="C793" s="2"/>
      <c r="D793" s="2"/>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2"/>
      <c r="B794" s="2"/>
      <c r="C794" s="2"/>
      <c r="D794" s="2"/>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2"/>
      <c r="B795" s="2"/>
      <c r="C795" s="2"/>
      <c r="D795" s="2"/>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2"/>
      <c r="B796" s="2"/>
      <c r="C796" s="2"/>
      <c r="D796" s="2"/>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2"/>
      <c r="B797" s="2"/>
      <c r="C797" s="2"/>
      <c r="D797" s="2"/>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2"/>
      <c r="B798" s="2"/>
      <c r="C798" s="2"/>
      <c r="D798" s="2"/>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2"/>
      <c r="B799" s="2"/>
      <c r="C799" s="2"/>
      <c r="D799" s="2"/>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2"/>
      <c r="B800" s="2"/>
      <c r="C800" s="2"/>
      <c r="D800" s="2"/>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2"/>
      <c r="B801" s="2"/>
      <c r="C801" s="2"/>
      <c r="D801" s="2"/>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2"/>
      <c r="B802" s="2"/>
      <c r="C802" s="2"/>
      <c r="D802" s="2"/>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2"/>
      <c r="B803" s="2"/>
      <c r="C803" s="2"/>
      <c r="D803" s="2"/>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2"/>
      <c r="B804" s="2"/>
      <c r="C804" s="2"/>
      <c r="D804" s="2"/>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2"/>
      <c r="B805" s="2"/>
      <c r="C805" s="2"/>
      <c r="D805" s="2"/>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2"/>
      <c r="B806" s="2"/>
      <c r="C806" s="2"/>
      <c r="D806" s="2"/>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2"/>
      <c r="B807" s="2"/>
      <c r="C807" s="2"/>
      <c r="D807" s="2"/>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2"/>
      <c r="B808" s="2"/>
      <c r="C808" s="2"/>
      <c r="D808" s="2"/>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2"/>
      <c r="B809" s="2"/>
      <c r="C809" s="2"/>
      <c r="D809" s="2"/>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2"/>
      <c r="B810" s="2"/>
      <c r="C810" s="2"/>
      <c r="D810" s="2"/>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2"/>
      <c r="B811" s="2"/>
      <c r="C811" s="2"/>
      <c r="D811" s="2"/>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2"/>
      <c r="B812" s="2"/>
      <c r="C812" s="2"/>
      <c r="D812" s="2"/>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2"/>
      <c r="B813" s="2"/>
      <c r="C813" s="2"/>
      <c r="D813" s="2"/>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2"/>
      <c r="B814" s="2"/>
      <c r="C814" s="2"/>
      <c r="D814" s="2"/>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2"/>
      <c r="B815" s="2"/>
      <c r="C815" s="2"/>
      <c r="D815" s="2"/>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2"/>
      <c r="B816" s="2"/>
      <c r="C816" s="2"/>
      <c r="D816" s="2"/>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2"/>
      <c r="B817" s="2"/>
      <c r="C817" s="2"/>
      <c r="D817" s="2"/>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2"/>
      <c r="B818" s="2"/>
      <c r="C818" s="2"/>
      <c r="D818" s="2"/>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2"/>
      <c r="B819" s="2"/>
      <c r="C819" s="2"/>
      <c r="D819" s="2"/>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2"/>
      <c r="B820" s="2"/>
      <c r="C820" s="2"/>
      <c r="D820" s="2"/>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2"/>
      <c r="B821" s="2"/>
      <c r="C821" s="2"/>
      <c r="D821" s="2"/>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2"/>
      <c r="B822" s="2"/>
      <c r="C822" s="2"/>
      <c r="D822" s="2"/>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2"/>
      <c r="B823" s="2"/>
      <c r="C823" s="2"/>
      <c r="D823" s="2"/>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2"/>
      <c r="B824" s="2"/>
      <c r="C824" s="2"/>
      <c r="D824" s="2"/>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2"/>
      <c r="B825" s="2"/>
      <c r="C825" s="2"/>
      <c r="D825" s="2"/>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2"/>
      <c r="B826" s="2"/>
      <c r="C826" s="2"/>
      <c r="D826" s="2"/>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2"/>
      <c r="B827" s="2"/>
      <c r="C827" s="2"/>
      <c r="D827" s="2"/>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2"/>
      <c r="B828" s="2"/>
      <c r="C828" s="2"/>
      <c r="D828" s="2"/>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2"/>
      <c r="B829" s="2"/>
      <c r="C829" s="2"/>
      <c r="D829" s="2"/>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2"/>
      <c r="B830" s="2"/>
      <c r="C830" s="2"/>
      <c r="D830" s="2"/>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2"/>
      <c r="B831" s="2"/>
      <c r="C831" s="2"/>
      <c r="D831" s="2"/>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2"/>
      <c r="B832" s="2"/>
      <c r="C832" s="2"/>
      <c r="D832" s="2"/>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2"/>
      <c r="B833" s="2"/>
      <c r="C833" s="2"/>
      <c r="D833" s="2"/>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2"/>
      <c r="B834" s="2"/>
      <c r="C834" s="2"/>
      <c r="D834" s="2"/>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2"/>
      <c r="B835" s="2"/>
      <c r="C835" s="2"/>
      <c r="D835" s="2"/>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2"/>
      <c r="B836" s="2"/>
      <c r="C836" s="2"/>
      <c r="D836" s="2"/>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2"/>
      <c r="B837" s="2"/>
      <c r="C837" s="2"/>
      <c r="D837" s="2"/>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2"/>
      <c r="B838" s="2"/>
      <c r="C838" s="2"/>
      <c r="D838" s="2"/>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2"/>
      <c r="B839" s="2"/>
      <c r="C839" s="2"/>
      <c r="D839" s="2"/>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2"/>
      <c r="B840" s="2"/>
      <c r="C840" s="2"/>
      <c r="D840" s="2"/>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2"/>
      <c r="B841" s="2"/>
      <c r="C841" s="2"/>
      <c r="D841" s="2"/>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2"/>
      <c r="B842" s="2"/>
      <c r="C842" s="2"/>
      <c r="D842" s="2"/>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2"/>
      <c r="B843" s="2"/>
      <c r="C843" s="2"/>
      <c r="D843" s="2"/>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2"/>
      <c r="B844" s="2"/>
      <c r="C844" s="2"/>
      <c r="D844" s="2"/>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2"/>
      <c r="B845" s="2"/>
      <c r="C845" s="2"/>
      <c r="D845" s="2"/>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2"/>
      <c r="B846" s="2"/>
      <c r="C846" s="2"/>
      <c r="D846" s="2"/>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2"/>
      <c r="B847" s="2"/>
      <c r="C847" s="2"/>
      <c r="D847" s="2"/>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2"/>
      <c r="B848" s="2"/>
      <c r="C848" s="2"/>
      <c r="D848" s="2"/>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2"/>
      <c r="B849" s="2"/>
      <c r="C849" s="2"/>
      <c r="D849" s="2"/>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2"/>
      <c r="B850" s="2"/>
      <c r="C850" s="2"/>
      <c r="D850" s="2"/>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2"/>
      <c r="B851" s="2"/>
      <c r="C851" s="2"/>
      <c r="D851" s="2"/>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2"/>
      <c r="B852" s="2"/>
      <c r="C852" s="2"/>
      <c r="D852" s="2"/>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2"/>
      <c r="B853" s="2"/>
      <c r="C853" s="2"/>
      <c r="D853" s="2"/>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2"/>
      <c r="B854" s="2"/>
      <c r="C854" s="2"/>
      <c r="D854" s="2"/>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2"/>
      <c r="B855" s="2"/>
      <c r="C855" s="2"/>
      <c r="D855" s="2"/>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2"/>
      <c r="B856" s="2"/>
      <c r="C856" s="2"/>
      <c r="D856" s="2"/>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2"/>
      <c r="B857" s="2"/>
      <c r="C857" s="2"/>
      <c r="D857" s="2"/>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2"/>
      <c r="B858" s="2"/>
      <c r="C858" s="2"/>
      <c r="D858" s="2"/>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2"/>
      <c r="B859" s="2"/>
      <c r="C859" s="2"/>
      <c r="D859" s="2"/>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2"/>
      <c r="B860" s="2"/>
      <c r="C860" s="2"/>
      <c r="D860" s="2"/>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2"/>
      <c r="B861" s="2"/>
      <c r="C861" s="2"/>
      <c r="D861" s="2"/>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2"/>
      <c r="B862" s="2"/>
      <c r="C862" s="2"/>
      <c r="D862" s="2"/>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2"/>
      <c r="B863" s="2"/>
      <c r="C863" s="2"/>
      <c r="D863" s="2"/>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2"/>
      <c r="B864" s="2"/>
      <c r="C864" s="2"/>
      <c r="D864" s="2"/>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2"/>
      <c r="B865" s="2"/>
      <c r="C865" s="2"/>
      <c r="D865" s="2"/>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2"/>
      <c r="B866" s="2"/>
      <c r="C866" s="2"/>
      <c r="D866" s="2"/>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2"/>
      <c r="B867" s="2"/>
      <c r="C867" s="2"/>
      <c r="D867" s="2"/>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2"/>
      <c r="B868" s="2"/>
      <c r="C868" s="2"/>
      <c r="D868" s="2"/>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2"/>
      <c r="B869" s="2"/>
      <c r="C869" s="2"/>
      <c r="D869" s="2"/>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2"/>
      <c r="B870" s="2"/>
      <c r="C870" s="2"/>
      <c r="D870" s="2"/>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2"/>
      <c r="B871" s="2"/>
      <c r="C871" s="2"/>
      <c r="D871" s="2"/>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2"/>
      <c r="B872" s="2"/>
      <c r="C872" s="2"/>
      <c r="D872" s="2"/>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2"/>
      <c r="B873" s="2"/>
      <c r="C873" s="2"/>
      <c r="D873" s="2"/>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2"/>
      <c r="B874" s="2"/>
      <c r="C874" s="2"/>
      <c r="D874" s="2"/>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2"/>
      <c r="B875" s="2"/>
      <c r="C875" s="2"/>
      <c r="D875" s="2"/>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2"/>
      <c r="B876" s="2"/>
      <c r="C876" s="2"/>
      <c r="D876" s="2"/>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2"/>
      <c r="B877" s="2"/>
      <c r="C877" s="2"/>
      <c r="D877" s="2"/>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2"/>
      <c r="B878" s="2"/>
      <c r="C878" s="2"/>
      <c r="D878" s="2"/>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2"/>
      <c r="B879" s="2"/>
      <c r="C879" s="2"/>
      <c r="D879" s="2"/>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2"/>
      <c r="B880" s="2"/>
      <c r="C880" s="2"/>
      <c r="D880" s="2"/>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2"/>
      <c r="B881" s="2"/>
      <c r="C881" s="2"/>
      <c r="D881" s="2"/>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2"/>
      <c r="B882" s="2"/>
      <c r="C882" s="2"/>
      <c r="D882" s="2"/>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2"/>
      <c r="B883" s="2"/>
      <c r="C883" s="2"/>
      <c r="D883" s="2"/>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2"/>
      <c r="B884" s="2"/>
      <c r="C884" s="2"/>
      <c r="D884" s="2"/>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2"/>
      <c r="B885" s="2"/>
      <c r="C885" s="2"/>
      <c r="D885" s="2"/>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2"/>
      <c r="B886" s="2"/>
      <c r="C886" s="2"/>
      <c r="D886" s="2"/>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2"/>
      <c r="B887" s="2"/>
      <c r="C887" s="2"/>
      <c r="D887" s="2"/>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2"/>
      <c r="B888" s="2"/>
      <c r="C888" s="2"/>
      <c r="D888" s="2"/>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2"/>
      <c r="B889" s="2"/>
      <c r="C889" s="2"/>
      <c r="D889" s="2"/>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2"/>
      <c r="B890" s="2"/>
      <c r="C890" s="2"/>
      <c r="D890" s="2"/>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2"/>
      <c r="B891" s="2"/>
      <c r="C891" s="2"/>
      <c r="D891" s="2"/>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2"/>
      <c r="B892" s="2"/>
      <c r="C892" s="2"/>
      <c r="D892" s="2"/>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2"/>
      <c r="B893" s="2"/>
      <c r="C893" s="2"/>
      <c r="D893" s="2"/>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2"/>
      <c r="B894" s="2"/>
      <c r="C894" s="2"/>
      <c r="D894" s="2"/>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2"/>
      <c r="B895" s="2"/>
      <c r="C895" s="2"/>
      <c r="D895" s="2"/>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2"/>
      <c r="B896" s="2"/>
      <c r="C896" s="2"/>
      <c r="D896" s="2"/>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2"/>
      <c r="B897" s="2"/>
      <c r="C897" s="2"/>
      <c r="D897" s="2"/>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2"/>
      <c r="B898" s="2"/>
      <c r="C898" s="2"/>
      <c r="D898" s="2"/>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2"/>
      <c r="B899" s="2"/>
      <c r="C899" s="2"/>
      <c r="D899" s="2"/>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2"/>
      <c r="B900" s="2"/>
      <c r="C900" s="2"/>
      <c r="D900" s="2"/>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2"/>
      <c r="B901" s="2"/>
      <c r="C901" s="2"/>
      <c r="D901" s="2"/>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2"/>
      <c r="B902" s="2"/>
      <c r="C902" s="2"/>
      <c r="D902" s="2"/>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2"/>
      <c r="B903" s="2"/>
      <c r="C903" s="2"/>
      <c r="D903" s="2"/>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2"/>
      <c r="B904" s="2"/>
      <c r="C904" s="2"/>
      <c r="D904" s="2"/>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2"/>
      <c r="B905" s="2"/>
      <c r="C905" s="2"/>
      <c r="D905" s="2"/>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2"/>
      <c r="B906" s="2"/>
      <c r="C906" s="2"/>
      <c r="D906" s="2"/>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2"/>
      <c r="B907" s="2"/>
      <c r="C907" s="2"/>
      <c r="D907" s="2"/>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2"/>
      <c r="B908" s="2"/>
      <c r="C908" s="2"/>
      <c r="D908" s="2"/>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2"/>
      <c r="B909" s="2"/>
      <c r="C909" s="2"/>
      <c r="D909" s="2"/>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2"/>
      <c r="B910" s="2"/>
      <c r="C910" s="2"/>
      <c r="D910" s="2"/>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2"/>
      <c r="B911" s="2"/>
      <c r="C911" s="2"/>
      <c r="D911" s="2"/>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2"/>
      <c r="B912" s="2"/>
      <c r="C912" s="2"/>
      <c r="D912" s="2"/>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2"/>
      <c r="B913" s="2"/>
      <c r="C913" s="2"/>
      <c r="D913" s="2"/>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2"/>
      <c r="B914" s="2"/>
      <c r="C914" s="2"/>
      <c r="D914" s="2"/>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2"/>
      <c r="B915" s="2"/>
      <c r="C915" s="2"/>
      <c r="D915" s="2"/>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2"/>
      <c r="B916" s="2"/>
      <c r="C916" s="2"/>
      <c r="D916" s="2"/>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2"/>
      <c r="B917" s="2"/>
      <c r="C917" s="2"/>
      <c r="D917" s="2"/>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2"/>
      <c r="B918" s="2"/>
      <c r="C918" s="2"/>
      <c r="D918" s="2"/>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2"/>
      <c r="B919" s="2"/>
      <c r="C919" s="2"/>
      <c r="D919" s="2"/>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2"/>
      <c r="B920" s="2"/>
      <c r="C920" s="2"/>
      <c r="D920" s="2"/>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2"/>
      <c r="B921" s="2"/>
      <c r="C921" s="2"/>
      <c r="D921" s="2"/>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2"/>
      <c r="B922" s="2"/>
      <c r="C922" s="2"/>
      <c r="D922" s="2"/>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2"/>
      <c r="B923" s="2"/>
      <c r="C923" s="2"/>
      <c r="D923" s="2"/>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2"/>
      <c r="B924" s="2"/>
      <c r="C924" s="2"/>
      <c r="D924" s="2"/>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2"/>
      <c r="B925" s="2"/>
      <c r="C925" s="2"/>
      <c r="D925" s="2"/>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2"/>
      <c r="B926" s="2"/>
      <c r="C926" s="2"/>
      <c r="D926" s="2"/>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2"/>
      <c r="B927" s="2"/>
      <c r="C927" s="2"/>
      <c r="D927" s="2"/>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2"/>
      <c r="B928" s="2"/>
      <c r="C928" s="2"/>
      <c r="D928" s="2"/>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2"/>
      <c r="B929" s="2"/>
      <c r="C929" s="2"/>
      <c r="D929" s="2"/>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2"/>
      <c r="B930" s="2"/>
      <c r="C930" s="2"/>
      <c r="D930" s="2"/>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2"/>
      <c r="B931" s="2"/>
      <c r="C931" s="2"/>
      <c r="D931" s="2"/>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2"/>
      <c r="B932" s="2"/>
      <c r="C932" s="2"/>
      <c r="D932" s="2"/>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2"/>
      <c r="B933" s="2"/>
      <c r="C933" s="2"/>
      <c r="D933" s="2"/>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2"/>
      <c r="B934" s="2"/>
      <c r="C934" s="2"/>
      <c r="D934" s="2"/>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2"/>
      <c r="B935" s="2"/>
      <c r="C935" s="2"/>
      <c r="D935" s="2"/>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2"/>
      <c r="B936" s="2"/>
      <c r="C936" s="2"/>
      <c r="D936" s="2"/>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2"/>
      <c r="B937" s="2"/>
      <c r="C937" s="2"/>
      <c r="D937" s="2"/>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2"/>
      <c r="B938" s="2"/>
      <c r="C938" s="2"/>
      <c r="D938" s="2"/>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2"/>
      <c r="B939" s="2"/>
      <c r="C939" s="2"/>
      <c r="D939" s="2"/>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2"/>
      <c r="B940" s="2"/>
      <c r="C940" s="2"/>
      <c r="D940" s="2"/>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2"/>
      <c r="B941" s="2"/>
      <c r="C941" s="2"/>
      <c r="D941" s="2"/>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2"/>
      <c r="B942" s="2"/>
      <c r="C942" s="2"/>
      <c r="D942" s="2"/>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2"/>
      <c r="B943" s="2"/>
      <c r="C943" s="2"/>
      <c r="D943" s="2"/>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2"/>
      <c r="B944" s="2"/>
      <c r="C944" s="2"/>
      <c r="D944" s="2"/>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2"/>
      <c r="B945" s="2"/>
      <c r="C945" s="2"/>
      <c r="D945" s="2"/>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2"/>
      <c r="B946" s="2"/>
      <c r="C946" s="2"/>
      <c r="D946" s="2"/>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2"/>
      <c r="B947" s="2"/>
      <c r="C947" s="2"/>
      <c r="D947" s="2"/>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2"/>
      <c r="B948" s="2"/>
      <c r="C948" s="2"/>
      <c r="D948" s="2"/>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2"/>
      <c r="B949" s="2"/>
      <c r="C949" s="2"/>
      <c r="D949" s="2"/>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2"/>
      <c r="B950" s="2"/>
      <c r="C950" s="2"/>
      <c r="D950" s="2"/>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2"/>
      <c r="B951" s="2"/>
      <c r="C951" s="2"/>
      <c r="D951" s="2"/>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2"/>
      <c r="B952" s="2"/>
      <c r="C952" s="2"/>
      <c r="D952" s="2"/>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2"/>
      <c r="B953" s="2"/>
      <c r="C953" s="2"/>
      <c r="D953" s="2"/>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2"/>
      <c r="B954" s="2"/>
      <c r="C954" s="2"/>
      <c r="D954" s="2"/>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2"/>
      <c r="B955" s="2"/>
      <c r="C955" s="2"/>
      <c r="D955" s="2"/>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2"/>
      <c r="B956" s="2"/>
      <c r="C956" s="2"/>
      <c r="D956" s="2"/>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2"/>
      <c r="B957" s="2"/>
      <c r="C957" s="2"/>
      <c r="D957" s="2"/>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2"/>
      <c r="B958" s="2"/>
      <c r="C958" s="2"/>
      <c r="D958" s="2"/>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2"/>
      <c r="B959" s="2"/>
      <c r="C959" s="2"/>
      <c r="D959" s="2"/>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2"/>
      <c r="B960" s="2"/>
      <c r="C960" s="2"/>
      <c r="D960" s="2"/>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2"/>
      <c r="B961" s="2"/>
      <c r="C961" s="2"/>
      <c r="D961" s="2"/>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2"/>
      <c r="B962" s="2"/>
      <c r="C962" s="2"/>
      <c r="D962" s="2"/>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2"/>
      <c r="B963" s="2"/>
      <c r="C963" s="2"/>
      <c r="D963" s="2"/>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2"/>
      <c r="B964" s="2"/>
      <c r="C964" s="2"/>
      <c r="D964" s="2"/>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2"/>
      <c r="B965" s="2"/>
      <c r="C965" s="2"/>
      <c r="D965" s="2"/>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2"/>
      <c r="B966" s="2"/>
      <c r="C966" s="2"/>
      <c r="D966" s="2"/>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2"/>
      <c r="B967" s="2"/>
      <c r="C967" s="2"/>
      <c r="D967" s="2"/>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2"/>
      <c r="B968" s="2"/>
      <c r="C968" s="2"/>
      <c r="D968" s="2"/>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2"/>
      <c r="B969" s="2"/>
      <c r="C969" s="2"/>
      <c r="D969" s="2"/>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2"/>
      <c r="B970" s="2"/>
      <c r="C970" s="2"/>
      <c r="D970" s="2"/>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x14ac:dyDescent="0.25">
      <c r="A971" s="2"/>
      <c r="B971" s="2"/>
      <c r="C971" s="2"/>
      <c r="D971" s="2"/>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x14ac:dyDescent="0.25">
      <c r="A972" s="2"/>
      <c r="B972" s="2"/>
      <c r="C972" s="2"/>
      <c r="D972" s="2"/>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x14ac:dyDescent="0.25">
      <c r="A973" s="2"/>
      <c r="B973" s="2"/>
      <c r="C973" s="2"/>
      <c r="D973" s="2"/>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x14ac:dyDescent="0.25">
      <c r="A974" s="2"/>
      <c r="B974" s="2"/>
      <c r="C974" s="2"/>
      <c r="D974" s="2"/>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x14ac:dyDescent="0.25">
      <c r="A975" s="2"/>
      <c r="B975" s="2"/>
      <c r="C975" s="2"/>
      <c r="D975" s="2"/>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x14ac:dyDescent="0.25">
      <c r="A976" s="2"/>
      <c r="B976" s="2"/>
      <c r="C976" s="2"/>
      <c r="D976" s="2"/>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x14ac:dyDescent="0.25">
      <c r="A977" s="2"/>
      <c r="B977" s="2"/>
      <c r="C977" s="2"/>
      <c r="D977" s="2"/>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x14ac:dyDescent="0.25">
      <c r="A978" s="2"/>
      <c r="B978" s="2"/>
      <c r="C978" s="2"/>
      <c r="D978" s="2"/>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x14ac:dyDescent="0.25">
      <c r="A979" s="2"/>
      <c r="B979" s="2"/>
      <c r="C979" s="2"/>
      <c r="D979" s="2"/>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x14ac:dyDescent="0.25">
      <c r="A980" s="2"/>
      <c r="B980" s="2"/>
      <c r="C980" s="2"/>
      <c r="D980" s="2"/>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x14ac:dyDescent="0.25">
      <c r="A981" s="2"/>
      <c r="B981" s="2"/>
      <c r="C981" s="2"/>
      <c r="D981" s="2"/>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x14ac:dyDescent="0.25">
      <c r="A982" s="2"/>
      <c r="B982" s="2"/>
      <c r="C982" s="2"/>
      <c r="D982" s="2"/>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x14ac:dyDescent="0.25">
      <c r="A983" s="2"/>
      <c r="B983" s="2"/>
      <c r="C983" s="2"/>
      <c r="D983" s="2"/>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x14ac:dyDescent="0.25">
      <c r="A984" s="2"/>
      <c r="B984" s="2"/>
      <c r="C984" s="2"/>
      <c r="D984" s="2"/>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x14ac:dyDescent="0.25">
      <c r="A985" s="2"/>
      <c r="B985" s="2"/>
      <c r="C985" s="2"/>
      <c r="D985" s="2"/>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x14ac:dyDescent="0.25">
      <c r="A986" s="2"/>
      <c r="B986" s="2"/>
      <c r="C986" s="2"/>
      <c r="D986" s="2"/>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x14ac:dyDescent="0.25">
      <c r="A987" s="2"/>
      <c r="B987" s="2"/>
      <c r="C987" s="2"/>
      <c r="D987" s="2"/>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x14ac:dyDescent="0.25">
      <c r="A988" s="2"/>
      <c r="B988" s="2"/>
      <c r="C988" s="2"/>
      <c r="D988" s="2"/>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x14ac:dyDescent="0.25">
      <c r="A989" s="2"/>
      <c r="B989" s="2"/>
      <c r="C989" s="2"/>
      <c r="D989" s="2"/>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x14ac:dyDescent="0.25">
      <c r="A990" s="2"/>
      <c r="B990" s="2"/>
      <c r="C990" s="2"/>
      <c r="D990" s="2"/>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x14ac:dyDescent="0.25">
      <c r="A991" s="2"/>
      <c r="B991" s="2"/>
      <c r="C991" s="2"/>
      <c r="D991" s="2"/>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x14ac:dyDescent="0.25">
      <c r="A992" s="2"/>
      <c r="B992" s="2"/>
      <c r="C992" s="2"/>
      <c r="D992" s="2"/>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x14ac:dyDescent="0.25">
      <c r="A993" s="2"/>
      <c r="B993" s="2"/>
      <c r="C993" s="2"/>
      <c r="D993" s="2"/>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x14ac:dyDescent="0.25">
      <c r="A994" s="2"/>
      <c r="B994" s="2"/>
      <c r="C994" s="2"/>
      <c r="D994" s="2"/>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x14ac:dyDescent="0.25">
      <c r="A995" s="2"/>
      <c r="B995" s="2"/>
      <c r="C995" s="2"/>
      <c r="D995" s="2"/>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x14ac:dyDescent="0.25">
      <c r="A996" s="2"/>
      <c r="B996" s="2"/>
      <c r="C996" s="2"/>
      <c r="D996" s="2"/>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x14ac:dyDescent="0.25">
      <c r="A997" s="2"/>
      <c r="B997" s="2"/>
      <c r="C997" s="2"/>
      <c r="D997" s="2"/>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x14ac:dyDescent="0.25">
      <c r="A998" s="2"/>
      <c r="B998" s="2"/>
      <c r="C998" s="2"/>
      <c r="D998" s="2"/>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x14ac:dyDescent="0.25">
      <c r="A999" s="2"/>
      <c r="B999" s="2"/>
      <c r="C999" s="2"/>
      <c r="D999" s="2"/>
      <c r="E999" s="1"/>
      <c r="F999" s="1"/>
      <c r="G999" s="1"/>
      <c r="H999" s="1"/>
      <c r="I999" s="1"/>
      <c r="J999" s="1"/>
      <c r="K999" s="1"/>
      <c r="L999" s="1"/>
      <c r="M999" s="1"/>
      <c r="N999" s="1"/>
      <c r="O999" s="1"/>
      <c r="P999" s="1"/>
      <c r="Q999" s="1"/>
      <c r="R999" s="1"/>
      <c r="S999" s="1"/>
      <c r="T999" s="1"/>
      <c r="U999" s="1"/>
      <c r="V999" s="1"/>
      <c r="W999" s="1"/>
      <c r="X999" s="1"/>
      <c r="Y999" s="1"/>
      <c r="Z999" s="1"/>
    </row>
  </sheetData>
  <mergeCells count="44">
    <mergeCell ref="A1:D1"/>
    <mergeCell ref="A3:D3"/>
    <mergeCell ref="A5:D5"/>
    <mergeCell ref="A7:D7"/>
    <mergeCell ref="B10:D10"/>
    <mergeCell ref="B11:D11"/>
    <mergeCell ref="C12:D12"/>
    <mergeCell ref="C13:D13"/>
    <mergeCell ref="C14:D14"/>
    <mergeCell ref="A15:A17"/>
    <mergeCell ref="B15:B17"/>
    <mergeCell ref="A18:A23"/>
    <mergeCell ref="B18:B23"/>
    <mergeCell ref="A24:A29"/>
    <mergeCell ref="B24:B29"/>
    <mergeCell ref="A30:A35"/>
    <mergeCell ref="B30:B35"/>
    <mergeCell ref="A36:A41"/>
    <mergeCell ref="B36:B41"/>
    <mergeCell ref="C42:D42"/>
    <mergeCell ref="B43:D43"/>
    <mergeCell ref="B44:D44"/>
    <mergeCell ref="C45:D45"/>
    <mergeCell ref="C46:D46"/>
    <mergeCell ref="A49:A51"/>
    <mergeCell ref="A53:A54"/>
    <mergeCell ref="C47:D47"/>
    <mergeCell ref="C48:D48"/>
    <mergeCell ref="B49:B51"/>
    <mergeCell ref="C49:D49"/>
    <mergeCell ref="C50:D50"/>
    <mergeCell ref="C51:D51"/>
    <mergeCell ref="A56:A59"/>
    <mergeCell ref="B56:B59"/>
    <mergeCell ref="A61:A63"/>
    <mergeCell ref="B61:B63"/>
    <mergeCell ref="B52:D52"/>
    <mergeCell ref="C53:D53"/>
    <mergeCell ref="C54:D54"/>
    <mergeCell ref="C55:D55"/>
    <mergeCell ref="C56:D56"/>
    <mergeCell ref="C57:D57"/>
    <mergeCell ref="B60:D60"/>
    <mergeCell ref="B53:B54"/>
  </mergeCells>
  <dataValidations count="1">
    <dataValidation type="date" operator="greaterThan" allowBlank="1" showInputMessage="1" showErrorMessage="1" prompt="Įveskite datą formatu yyyy-mm-dd. Ji turi būti didesnė už verslo plano įgyvendinimo pradžios datą." sqref="C63" xr:uid="{00000000-0002-0000-0000-000000000000}">
      <formula1>C62</formula1>
    </dataValidation>
  </dataValidations>
  <printOptions horizontalCentered="1"/>
  <pageMargins left="0.67382424544926722" right="0.39370078740157483" top="0.78740157480314965" bottom="0.78740157480314965" header="0" footer="0"/>
  <pageSetup paperSize="9" fitToHeight="0" orientation="portrait"/>
  <headerFooter>
    <oddHeader>&amp;RVersija 1.3</oddHeader>
    <oddFooter>&amp;C&amp;A - &amp;P</oddFooter>
  </headerFooter>
  <legacy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1000000}">
          <x14:formula1>
            <xm:f>Konstantos!$A$24:$A$31</xm:f>
          </x14:formula1>
          <xm:sqref>C49</xm:sqref>
        </x14:dataValidation>
        <x14:dataValidation type="list" allowBlank="1" showErrorMessage="1" xr:uid="{00000000-0002-0000-0000-000002000000}">
          <x14:formula1>
            <xm:f>Konstantos!$A$8:$A$10</xm:f>
          </x14:formula1>
          <xm:sqref>C13</xm:sqref>
        </x14:dataValidation>
        <x14:dataValidation type="list" allowBlank="1" showErrorMessage="1" xr:uid="{00000000-0002-0000-0000-000003000000}">
          <x14:formula1>
            <xm:f>Konstantos!$A$18:$A$21</xm:f>
          </x14:formula1>
          <xm:sqref>C42</xm:sqref>
        </x14:dataValidation>
        <x14:dataValidation type="list" allowBlank="1" showErrorMessage="1" xr:uid="{00000000-0002-0000-0000-000004000000}">
          <x14:formula1>
            <xm:f>Konstantos!$A$2:$A$5</xm:f>
          </x14:formula1>
          <xm:sqref>C12</xm:sqref>
        </x14:dataValidation>
        <x14:dataValidation type="list" allowBlank="1" showErrorMessage="1" xr:uid="{00000000-0002-0000-0000-000005000000}">
          <x14:formula1>
            <xm:f>Konstantos!$A$34:$A$40</xm:f>
          </x14:formula1>
          <xm:sqref>C53</xm:sqref>
        </x14:dataValidation>
        <x14:dataValidation type="list" allowBlank="1" showErrorMessage="1" xr:uid="{00000000-0002-0000-0000-000006000000}">
          <x14:formula1>
            <xm:f>Konstantos!$A$13:$A$15</xm:f>
          </x14:formula1>
          <xm:sqref>C14</xm:sqref>
        </x14:dataValidation>
        <x14:dataValidation type="list" allowBlank="1" showErrorMessage="1" xr:uid="{00000000-0002-0000-0000-000007000000}">
          <x14:formula1>
            <xm:f>Konstantos!$A$48:$A$51</xm:f>
          </x14:formula1>
          <xm:sqref>C56</xm:sqref>
        </x14:dataValidation>
        <x14:dataValidation type="list" allowBlank="1" showErrorMessage="1" xr:uid="{00000000-0002-0000-0000-000008000000}">
          <x14:formula1>
            <xm:f>Konstantos!$A$43:$A$45</xm:f>
          </x14:formula1>
          <xm:sqref>C55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4"/>
  <sheetViews>
    <sheetView topLeftCell="A10" workbookViewId="0">
      <selection activeCell="D19" sqref="D19"/>
    </sheetView>
  </sheetViews>
  <sheetFormatPr defaultColWidth="12.59765625" defaultRowHeight="15" customHeight="1" x14ac:dyDescent="0.25"/>
  <cols>
    <col min="1" max="1" width="5.59765625" customWidth="1"/>
    <col min="2" max="2" width="25.09765625" customWidth="1"/>
    <col min="3" max="3" width="39.8984375" customWidth="1"/>
    <col min="4" max="4" width="46.09765625" customWidth="1"/>
    <col min="5" max="26" width="7.69921875" customWidth="1"/>
  </cols>
  <sheetData>
    <row r="1" spans="1:26" ht="14.25" customHeight="1" x14ac:dyDescent="0.25">
      <c r="A1" s="8" t="s">
        <v>70</v>
      </c>
      <c r="B1" s="207" t="s">
        <v>71</v>
      </c>
      <c r="C1" s="218"/>
      <c r="D1" s="215"/>
      <c r="E1" s="20"/>
      <c r="F1" s="20"/>
      <c r="G1" s="20"/>
      <c r="H1" s="20"/>
      <c r="I1" s="20"/>
      <c r="J1" s="20"/>
      <c r="K1" s="20"/>
      <c r="L1" s="20"/>
      <c r="M1" s="20"/>
      <c r="N1" s="20"/>
      <c r="O1" s="20"/>
      <c r="P1" s="20"/>
      <c r="Q1" s="20"/>
      <c r="R1" s="20"/>
      <c r="S1" s="20"/>
      <c r="T1" s="20"/>
      <c r="U1" s="20"/>
      <c r="V1" s="20"/>
      <c r="W1" s="20"/>
      <c r="X1" s="20"/>
      <c r="Y1" s="20"/>
      <c r="Z1" s="20"/>
    </row>
    <row r="2" spans="1:26" ht="14.25" customHeight="1" x14ac:dyDescent="0.25">
      <c r="A2" s="21" t="s">
        <v>72</v>
      </c>
      <c r="B2" s="21" t="s">
        <v>73</v>
      </c>
      <c r="C2" s="21" t="s">
        <v>74</v>
      </c>
      <c r="D2" s="21" t="s">
        <v>75</v>
      </c>
      <c r="E2" s="22"/>
      <c r="F2" s="22"/>
      <c r="G2" s="22"/>
      <c r="H2" s="22"/>
      <c r="I2" s="22"/>
      <c r="J2" s="22"/>
      <c r="K2" s="22"/>
      <c r="L2" s="22"/>
      <c r="M2" s="22"/>
      <c r="N2" s="22"/>
      <c r="O2" s="22"/>
      <c r="P2" s="22"/>
      <c r="Q2" s="22"/>
      <c r="R2" s="22"/>
      <c r="S2" s="22"/>
      <c r="T2" s="22"/>
      <c r="U2" s="22"/>
      <c r="V2" s="22"/>
      <c r="W2" s="22"/>
      <c r="X2" s="22"/>
      <c r="Y2" s="22"/>
      <c r="Z2" s="22"/>
    </row>
    <row r="3" spans="1:26" ht="14.25" customHeight="1" x14ac:dyDescent="0.25">
      <c r="A3" s="14" t="s">
        <v>76</v>
      </c>
      <c r="B3" s="223" t="s">
        <v>77</v>
      </c>
      <c r="C3" s="218"/>
      <c r="D3" s="215"/>
      <c r="E3" s="20"/>
      <c r="F3" s="20"/>
      <c r="G3" s="20"/>
      <c r="H3" s="20"/>
      <c r="I3" s="20"/>
      <c r="J3" s="20"/>
      <c r="K3" s="20"/>
      <c r="L3" s="20"/>
      <c r="M3" s="20"/>
      <c r="N3" s="20"/>
      <c r="O3" s="20"/>
      <c r="P3" s="20"/>
      <c r="Q3" s="20"/>
      <c r="R3" s="20"/>
      <c r="S3" s="20"/>
      <c r="T3" s="20"/>
      <c r="U3" s="20"/>
      <c r="V3" s="20"/>
      <c r="W3" s="20"/>
      <c r="X3" s="20"/>
      <c r="Y3" s="20"/>
      <c r="Z3" s="20"/>
    </row>
    <row r="4" spans="1:26" ht="14.25" customHeight="1" x14ac:dyDescent="0.25">
      <c r="A4" s="14"/>
      <c r="B4" s="231" t="s">
        <v>638</v>
      </c>
      <c r="C4" s="232"/>
      <c r="D4" s="233"/>
      <c r="E4" s="20"/>
      <c r="F4" s="20"/>
      <c r="G4" s="20"/>
      <c r="H4" s="20"/>
      <c r="I4" s="20"/>
      <c r="J4" s="20"/>
      <c r="K4" s="20"/>
      <c r="L4" s="20"/>
      <c r="M4" s="20"/>
      <c r="N4" s="20"/>
      <c r="O4" s="20"/>
      <c r="P4" s="20"/>
      <c r="Q4" s="20"/>
      <c r="R4" s="20"/>
      <c r="S4" s="20"/>
      <c r="T4" s="20"/>
      <c r="U4" s="20"/>
      <c r="V4" s="20"/>
      <c r="W4" s="20"/>
      <c r="X4" s="20"/>
      <c r="Y4" s="20"/>
      <c r="Z4" s="20"/>
    </row>
    <row r="5" spans="1:26" ht="14.25" customHeight="1" x14ac:dyDescent="0.25">
      <c r="A5" s="9" t="s">
        <v>78</v>
      </c>
      <c r="B5" s="9" t="s">
        <v>79</v>
      </c>
      <c r="C5" s="11"/>
      <c r="D5" s="11"/>
      <c r="E5" s="20"/>
      <c r="F5" s="20"/>
      <c r="G5" s="20"/>
      <c r="H5" s="20"/>
      <c r="I5" s="20"/>
      <c r="J5" s="20"/>
      <c r="K5" s="20"/>
      <c r="L5" s="20"/>
      <c r="M5" s="20"/>
      <c r="N5" s="20"/>
      <c r="O5" s="20"/>
      <c r="P5" s="20"/>
      <c r="Q5" s="20"/>
      <c r="R5" s="20"/>
      <c r="S5" s="20"/>
      <c r="T5" s="20"/>
      <c r="U5" s="20"/>
      <c r="V5" s="20"/>
      <c r="W5" s="20"/>
      <c r="X5" s="20"/>
      <c r="Y5" s="20"/>
      <c r="Z5" s="20"/>
    </row>
    <row r="6" spans="1:26" ht="60" customHeight="1" x14ac:dyDescent="0.25">
      <c r="A6" s="9" t="s">
        <v>80</v>
      </c>
      <c r="B6" s="9" t="s">
        <v>81</v>
      </c>
      <c r="C6" s="13"/>
      <c r="D6" s="11"/>
      <c r="E6" s="20"/>
      <c r="F6" s="20"/>
      <c r="G6" s="20"/>
      <c r="H6" s="20"/>
      <c r="I6" s="20"/>
      <c r="J6" s="20"/>
      <c r="K6" s="20"/>
      <c r="L6" s="20"/>
      <c r="M6" s="20"/>
      <c r="N6" s="20"/>
      <c r="O6" s="20"/>
      <c r="P6" s="20"/>
      <c r="Q6" s="20"/>
      <c r="R6" s="20"/>
      <c r="S6" s="20"/>
      <c r="T6" s="20"/>
      <c r="U6" s="20"/>
      <c r="V6" s="20"/>
      <c r="W6" s="20"/>
      <c r="X6" s="20"/>
      <c r="Y6" s="20"/>
      <c r="Z6" s="20"/>
    </row>
    <row r="7" spans="1:26" ht="65.25" customHeight="1" x14ac:dyDescent="0.25">
      <c r="A7" s="9" t="s">
        <v>82</v>
      </c>
      <c r="B7" s="9" t="s">
        <v>83</v>
      </c>
      <c r="C7" s="13"/>
      <c r="D7" s="11"/>
      <c r="E7" s="20"/>
      <c r="F7" s="20"/>
      <c r="G7" s="20"/>
      <c r="H7" s="20"/>
      <c r="I7" s="20"/>
      <c r="J7" s="20"/>
      <c r="K7" s="20"/>
      <c r="L7" s="20"/>
      <c r="M7" s="20"/>
      <c r="N7" s="20"/>
      <c r="O7" s="20"/>
      <c r="P7" s="20"/>
      <c r="Q7" s="20"/>
      <c r="R7" s="20"/>
      <c r="S7" s="20"/>
      <c r="T7" s="20"/>
      <c r="U7" s="20"/>
      <c r="V7" s="20"/>
      <c r="W7" s="20"/>
      <c r="X7" s="20"/>
      <c r="Y7" s="20"/>
      <c r="Z7" s="20"/>
    </row>
    <row r="8" spans="1:26" ht="14.4" x14ac:dyDescent="0.25">
      <c r="A8" s="203"/>
      <c r="B8" s="234" t="s">
        <v>639</v>
      </c>
      <c r="C8" s="235"/>
      <c r="D8" s="236"/>
      <c r="E8" s="20"/>
      <c r="F8" s="20"/>
      <c r="G8" s="20"/>
      <c r="H8" s="20"/>
      <c r="I8" s="20"/>
      <c r="J8" s="20"/>
      <c r="K8" s="20"/>
      <c r="L8" s="20"/>
      <c r="M8" s="20"/>
      <c r="N8" s="20"/>
      <c r="O8" s="20"/>
      <c r="P8" s="20"/>
      <c r="Q8" s="20"/>
      <c r="R8" s="20"/>
      <c r="S8" s="20"/>
      <c r="T8" s="20"/>
      <c r="U8" s="20"/>
      <c r="V8" s="20"/>
      <c r="W8" s="20"/>
      <c r="X8" s="20"/>
      <c r="Y8" s="20"/>
      <c r="Z8" s="20"/>
    </row>
    <row r="9" spans="1:26" ht="69.75" customHeight="1" x14ac:dyDescent="0.25">
      <c r="A9" s="9" t="s">
        <v>84</v>
      </c>
      <c r="B9" s="9" t="s">
        <v>85</v>
      </c>
      <c r="C9" s="13"/>
      <c r="D9" s="11"/>
      <c r="E9" s="20"/>
      <c r="F9" s="20"/>
      <c r="G9" s="20"/>
      <c r="H9" s="20"/>
      <c r="I9" s="20"/>
      <c r="J9" s="20"/>
      <c r="K9" s="20"/>
      <c r="L9" s="20"/>
      <c r="M9" s="20"/>
      <c r="N9" s="20"/>
      <c r="O9" s="20"/>
      <c r="P9" s="20"/>
      <c r="Q9" s="20"/>
      <c r="R9" s="20"/>
      <c r="S9" s="20"/>
      <c r="T9" s="20"/>
      <c r="U9" s="20"/>
      <c r="V9" s="20"/>
      <c r="W9" s="20"/>
      <c r="X9" s="20"/>
      <c r="Y9" s="20"/>
      <c r="Z9" s="20"/>
    </row>
    <row r="10" spans="1:26" ht="56.25" customHeight="1" x14ac:dyDescent="0.25">
      <c r="A10" s="9" t="s">
        <v>86</v>
      </c>
      <c r="B10" s="9" t="s">
        <v>87</v>
      </c>
      <c r="C10" s="11"/>
      <c r="D10" s="11"/>
      <c r="E10" s="20"/>
      <c r="F10" s="20"/>
      <c r="G10" s="20"/>
      <c r="H10" s="20"/>
      <c r="I10" s="20"/>
      <c r="J10" s="20"/>
      <c r="K10" s="20"/>
      <c r="L10" s="20"/>
      <c r="M10" s="20"/>
      <c r="N10" s="20"/>
      <c r="O10" s="20"/>
      <c r="P10" s="20"/>
      <c r="Q10" s="20"/>
      <c r="R10" s="20"/>
      <c r="S10" s="20"/>
      <c r="T10" s="20"/>
      <c r="U10" s="20"/>
      <c r="V10" s="20"/>
      <c r="W10" s="20"/>
      <c r="X10" s="20"/>
      <c r="Y10" s="20"/>
      <c r="Z10" s="20"/>
    </row>
    <row r="11" spans="1:26" ht="28.8" x14ac:dyDescent="0.25">
      <c r="A11" s="9" t="s">
        <v>88</v>
      </c>
      <c r="B11" s="9" t="s">
        <v>89</v>
      </c>
      <c r="C11" s="13"/>
      <c r="D11" s="11"/>
      <c r="E11" s="20"/>
      <c r="F11" s="20"/>
      <c r="G11" s="20"/>
      <c r="H11" s="20"/>
      <c r="I11" s="20"/>
      <c r="J11" s="20"/>
      <c r="K11" s="20"/>
      <c r="L11" s="20"/>
      <c r="M11" s="20"/>
      <c r="N11" s="20"/>
      <c r="O11" s="20"/>
      <c r="P11" s="20"/>
      <c r="Q11" s="20"/>
      <c r="R11" s="20"/>
      <c r="S11" s="20"/>
      <c r="T11" s="20"/>
      <c r="U11" s="20"/>
      <c r="V11" s="20"/>
      <c r="W11" s="20"/>
      <c r="X11" s="20"/>
      <c r="Y11" s="20"/>
      <c r="Z11" s="20"/>
    </row>
    <row r="12" spans="1:26" ht="14.4" x14ac:dyDescent="0.25">
      <c r="A12" s="203"/>
      <c r="B12" s="234" t="s">
        <v>640</v>
      </c>
      <c r="C12" s="235"/>
      <c r="D12" s="236"/>
      <c r="E12" s="20"/>
      <c r="F12" s="20"/>
      <c r="G12" s="20"/>
      <c r="H12" s="20"/>
      <c r="I12" s="20"/>
      <c r="J12" s="20"/>
      <c r="K12" s="20"/>
      <c r="L12" s="20"/>
      <c r="M12" s="20"/>
      <c r="N12" s="20"/>
      <c r="O12" s="20"/>
      <c r="P12" s="20"/>
      <c r="Q12" s="20"/>
      <c r="R12" s="20"/>
      <c r="S12" s="20"/>
      <c r="T12" s="20"/>
      <c r="U12" s="20"/>
      <c r="V12" s="20"/>
      <c r="W12" s="20"/>
      <c r="X12" s="20"/>
      <c r="Y12" s="20"/>
      <c r="Z12" s="20"/>
    </row>
    <row r="13" spans="1:26" ht="43.2" x14ac:dyDescent="0.25">
      <c r="A13" s="9" t="s">
        <v>90</v>
      </c>
      <c r="B13" s="9" t="s">
        <v>91</v>
      </c>
      <c r="C13" s="11"/>
      <c r="D13" s="11"/>
      <c r="E13" s="20"/>
      <c r="F13" s="20"/>
      <c r="G13" s="20"/>
      <c r="H13" s="20"/>
      <c r="I13" s="20"/>
      <c r="J13" s="20"/>
      <c r="K13" s="20"/>
      <c r="L13" s="20"/>
      <c r="M13" s="20"/>
      <c r="N13" s="20"/>
      <c r="O13" s="20"/>
      <c r="P13" s="20"/>
      <c r="Q13" s="20"/>
      <c r="R13" s="20"/>
      <c r="S13" s="20"/>
      <c r="T13" s="20"/>
      <c r="U13" s="20"/>
      <c r="V13" s="20"/>
      <c r="W13" s="20"/>
      <c r="X13" s="20"/>
      <c r="Y13" s="20"/>
      <c r="Z13" s="20"/>
    </row>
    <row r="14" spans="1:26" ht="14.4" x14ac:dyDescent="0.25">
      <c r="A14" s="203"/>
      <c r="B14" s="234" t="s">
        <v>641</v>
      </c>
      <c r="C14" s="235"/>
      <c r="D14" s="236"/>
      <c r="E14" s="20"/>
      <c r="F14" s="20"/>
      <c r="G14" s="20"/>
      <c r="H14" s="20"/>
      <c r="I14" s="20"/>
      <c r="J14" s="20"/>
      <c r="K14" s="20"/>
      <c r="L14" s="20"/>
      <c r="M14" s="20"/>
      <c r="N14" s="20"/>
      <c r="O14" s="20"/>
      <c r="P14" s="20"/>
      <c r="Q14" s="20"/>
      <c r="R14" s="20"/>
      <c r="S14" s="20"/>
      <c r="T14" s="20"/>
      <c r="U14" s="20"/>
      <c r="V14" s="20"/>
      <c r="W14" s="20"/>
      <c r="X14" s="20"/>
      <c r="Y14" s="20"/>
      <c r="Z14" s="20"/>
    </row>
    <row r="15" spans="1:26" ht="69.75" customHeight="1" x14ac:dyDescent="0.25">
      <c r="A15" s="9" t="s">
        <v>92</v>
      </c>
      <c r="B15" s="9" t="s">
        <v>93</v>
      </c>
      <c r="C15" s="13"/>
      <c r="D15" s="11"/>
      <c r="E15" s="20"/>
      <c r="F15" s="20"/>
      <c r="G15" s="20"/>
      <c r="H15" s="20"/>
      <c r="I15" s="20"/>
      <c r="J15" s="20"/>
      <c r="K15" s="20"/>
      <c r="L15" s="20"/>
      <c r="M15" s="20"/>
      <c r="N15" s="20"/>
      <c r="O15" s="20"/>
      <c r="P15" s="20"/>
      <c r="Q15" s="20"/>
      <c r="R15" s="20"/>
      <c r="S15" s="20"/>
      <c r="T15" s="20"/>
      <c r="U15" s="20"/>
      <c r="V15" s="20"/>
      <c r="W15" s="20"/>
      <c r="X15" s="20"/>
      <c r="Y15" s="20"/>
      <c r="Z15" s="20"/>
    </row>
    <row r="16" spans="1:26" ht="71.25" customHeight="1" x14ac:dyDescent="0.25">
      <c r="A16" s="9" t="s">
        <v>94</v>
      </c>
      <c r="B16" s="9" t="s">
        <v>95</v>
      </c>
      <c r="C16" s="11"/>
      <c r="D16" s="11"/>
      <c r="E16" s="20"/>
      <c r="F16" s="20"/>
      <c r="G16" s="20"/>
      <c r="H16" s="20"/>
      <c r="I16" s="20"/>
      <c r="J16" s="20"/>
      <c r="K16" s="20"/>
      <c r="L16" s="20"/>
      <c r="M16" s="20"/>
      <c r="N16" s="20"/>
      <c r="O16" s="20"/>
      <c r="P16" s="20"/>
      <c r="Q16" s="20"/>
      <c r="R16" s="20"/>
      <c r="S16" s="20"/>
      <c r="T16" s="20"/>
      <c r="U16" s="20"/>
      <c r="V16" s="20"/>
      <c r="W16" s="20"/>
      <c r="X16" s="20"/>
      <c r="Y16" s="20"/>
      <c r="Z16" s="20"/>
    </row>
    <row r="17" spans="1:26" ht="14.25" customHeight="1" x14ac:dyDescent="0.25">
      <c r="A17" s="14" t="s">
        <v>96</v>
      </c>
      <c r="B17" s="223" t="s">
        <v>97</v>
      </c>
      <c r="C17" s="218"/>
      <c r="D17" s="215"/>
      <c r="E17" s="20"/>
      <c r="F17" s="20"/>
      <c r="G17" s="20"/>
      <c r="H17" s="20"/>
      <c r="I17" s="20"/>
      <c r="J17" s="20"/>
      <c r="K17" s="20"/>
      <c r="L17" s="20"/>
      <c r="M17" s="20"/>
      <c r="N17" s="20"/>
      <c r="O17" s="20"/>
      <c r="P17" s="20"/>
      <c r="Q17" s="20"/>
      <c r="R17" s="20"/>
      <c r="S17" s="20"/>
      <c r="T17" s="20"/>
      <c r="U17" s="20"/>
      <c r="V17" s="20"/>
      <c r="W17" s="20"/>
      <c r="X17" s="20"/>
      <c r="Y17" s="20"/>
      <c r="Z17" s="20"/>
    </row>
    <row r="18" spans="1:26" ht="57.6" x14ac:dyDescent="0.25">
      <c r="A18" s="9" t="s">
        <v>98</v>
      </c>
      <c r="B18" s="23" t="s">
        <v>99</v>
      </c>
      <c r="C18" s="11"/>
      <c r="D18" s="11"/>
      <c r="E18" s="20"/>
      <c r="F18" s="20"/>
      <c r="G18" s="20"/>
      <c r="H18" s="20"/>
      <c r="I18" s="20"/>
      <c r="J18" s="20"/>
      <c r="K18" s="20"/>
      <c r="L18" s="20"/>
      <c r="M18" s="20"/>
      <c r="N18" s="20"/>
      <c r="O18" s="20"/>
      <c r="P18" s="20"/>
      <c r="Q18" s="20"/>
      <c r="R18" s="20"/>
      <c r="S18" s="20"/>
      <c r="T18" s="20"/>
      <c r="U18" s="20"/>
      <c r="V18" s="20"/>
      <c r="W18" s="20"/>
      <c r="X18" s="20"/>
      <c r="Y18" s="20"/>
      <c r="Z18" s="20"/>
    </row>
    <row r="19" spans="1:26" ht="90" customHeight="1" x14ac:dyDescent="0.25">
      <c r="A19" s="9" t="s">
        <v>100</v>
      </c>
      <c r="B19" s="23" t="s">
        <v>101</v>
      </c>
      <c r="C19" s="11"/>
      <c r="D19" s="11"/>
      <c r="E19" s="20"/>
      <c r="F19" s="20"/>
      <c r="G19" s="20"/>
      <c r="H19" s="20"/>
      <c r="I19" s="20"/>
      <c r="J19" s="20"/>
      <c r="K19" s="20"/>
      <c r="L19" s="20"/>
      <c r="M19" s="20"/>
      <c r="N19" s="20"/>
      <c r="O19" s="20"/>
      <c r="P19" s="20"/>
      <c r="Q19" s="20"/>
      <c r="R19" s="20"/>
      <c r="S19" s="20"/>
      <c r="T19" s="20"/>
      <c r="U19" s="20"/>
      <c r="V19" s="20"/>
      <c r="W19" s="20"/>
      <c r="X19" s="20"/>
      <c r="Y19" s="20"/>
      <c r="Z19" s="20"/>
    </row>
    <row r="20" spans="1:26" ht="14.25" customHeight="1" x14ac:dyDescent="0.25">
      <c r="A20" s="24"/>
      <c r="B20" s="24"/>
      <c r="C20" s="24"/>
      <c r="D20" s="24"/>
      <c r="E20" s="20"/>
      <c r="F20" s="20"/>
      <c r="G20" s="20"/>
      <c r="H20" s="20"/>
      <c r="I20" s="20"/>
      <c r="J20" s="20"/>
      <c r="K20" s="20"/>
      <c r="L20" s="20"/>
      <c r="M20" s="20"/>
      <c r="N20" s="20"/>
      <c r="O20" s="20"/>
      <c r="P20" s="20"/>
      <c r="Q20" s="20"/>
      <c r="R20" s="20"/>
      <c r="S20" s="20"/>
      <c r="T20" s="20"/>
      <c r="U20" s="20"/>
      <c r="V20" s="20"/>
      <c r="W20" s="20"/>
      <c r="X20" s="20"/>
      <c r="Y20" s="20"/>
      <c r="Z20" s="20"/>
    </row>
    <row r="21" spans="1:26" ht="14.25" customHeight="1" x14ac:dyDescent="0.25">
      <c r="A21" s="24"/>
      <c r="B21" s="24"/>
      <c r="C21" s="24"/>
      <c r="D21" s="24"/>
      <c r="E21" s="20"/>
      <c r="F21" s="20"/>
      <c r="G21" s="20"/>
      <c r="H21" s="20"/>
      <c r="I21" s="20"/>
      <c r="J21" s="20"/>
      <c r="K21" s="20"/>
      <c r="L21" s="20"/>
      <c r="M21" s="20"/>
      <c r="N21" s="20"/>
      <c r="O21" s="20"/>
      <c r="P21" s="20"/>
      <c r="Q21" s="20"/>
      <c r="R21" s="20"/>
      <c r="S21" s="20"/>
      <c r="T21" s="20"/>
      <c r="U21" s="20"/>
      <c r="V21" s="20"/>
      <c r="W21" s="20"/>
      <c r="X21" s="20"/>
      <c r="Y21" s="20"/>
      <c r="Z21" s="20"/>
    </row>
    <row r="22" spans="1:26" ht="14.25" customHeight="1" x14ac:dyDescent="0.25">
      <c r="A22" s="24"/>
      <c r="B22" s="24"/>
      <c r="C22" s="24"/>
      <c r="D22" s="24"/>
      <c r="E22" s="20"/>
      <c r="F22" s="20"/>
      <c r="G22" s="20"/>
      <c r="H22" s="20"/>
      <c r="I22" s="20"/>
      <c r="J22" s="20"/>
      <c r="K22" s="20"/>
      <c r="L22" s="20"/>
      <c r="M22" s="20"/>
      <c r="N22" s="20"/>
      <c r="O22" s="20"/>
      <c r="P22" s="20"/>
      <c r="Q22" s="20"/>
      <c r="R22" s="20"/>
      <c r="S22" s="20"/>
      <c r="T22" s="20"/>
      <c r="U22" s="20"/>
      <c r="V22" s="20"/>
      <c r="W22" s="20"/>
      <c r="X22" s="20"/>
      <c r="Y22" s="20"/>
      <c r="Z22" s="20"/>
    </row>
    <row r="23" spans="1:26" ht="14.25" customHeight="1" x14ac:dyDescent="0.25">
      <c r="A23" s="24"/>
      <c r="B23" s="24"/>
      <c r="C23" s="24"/>
      <c r="D23" s="24"/>
      <c r="E23" s="20"/>
      <c r="F23" s="20"/>
      <c r="G23" s="20"/>
      <c r="H23" s="20"/>
      <c r="I23" s="20"/>
      <c r="J23" s="20"/>
      <c r="K23" s="20"/>
      <c r="L23" s="20"/>
      <c r="M23" s="20"/>
      <c r="N23" s="20"/>
      <c r="O23" s="20"/>
      <c r="P23" s="20"/>
      <c r="Q23" s="20"/>
      <c r="R23" s="20"/>
      <c r="S23" s="20"/>
      <c r="T23" s="20"/>
      <c r="U23" s="20"/>
      <c r="V23" s="20"/>
      <c r="W23" s="20"/>
      <c r="X23" s="20"/>
      <c r="Y23" s="20"/>
      <c r="Z23" s="20"/>
    </row>
    <row r="24" spans="1:26" ht="14.25" customHeight="1" x14ac:dyDescent="0.25">
      <c r="A24" s="24"/>
      <c r="B24" s="24"/>
      <c r="C24" s="24"/>
      <c r="D24" s="24"/>
      <c r="E24" s="20"/>
      <c r="F24" s="20"/>
      <c r="G24" s="20"/>
      <c r="H24" s="20"/>
      <c r="I24" s="20"/>
      <c r="J24" s="20"/>
      <c r="K24" s="20"/>
      <c r="L24" s="20"/>
      <c r="M24" s="20"/>
      <c r="N24" s="20"/>
      <c r="O24" s="20"/>
      <c r="P24" s="20"/>
      <c r="Q24" s="20"/>
      <c r="R24" s="20"/>
      <c r="S24" s="20"/>
      <c r="T24" s="20"/>
      <c r="U24" s="20"/>
      <c r="V24" s="20"/>
      <c r="W24" s="20"/>
      <c r="X24" s="20"/>
      <c r="Y24" s="20"/>
      <c r="Z24" s="20"/>
    </row>
    <row r="25" spans="1:26" ht="14.25" customHeight="1" x14ac:dyDescent="0.25">
      <c r="A25" s="24"/>
      <c r="B25" s="24"/>
      <c r="C25" s="24"/>
      <c r="D25" s="24"/>
      <c r="E25" s="20"/>
      <c r="F25" s="20"/>
      <c r="G25" s="20"/>
      <c r="H25" s="20"/>
      <c r="I25" s="20"/>
      <c r="J25" s="20"/>
      <c r="K25" s="20"/>
      <c r="L25" s="20"/>
      <c r="M25" s="20"/>
      <c r="N25" s="20"/>
      <c r="O25" s="20"/>
      <c r="P25" s="20"/>
      <c r="Q25" s="20"/>
      <c r="R25" s="20"/>
      <c r="S25" s="20"/>
      <c r="T25" s="20"/>
      <c r="U25" s="20"/>
      <c r="V25" s="20"/>
      <c r="W25" s="20"/>
      <c r="X25" s="20"/>
      <c r="Y25" s="20"/>
      <c r="Z25" s="20"/>
    </row>
    <row r="26" spans="1:26" ht="14.25" customHeight="1" x14ac:dyDescent="0.25">
      <c r="A26" s="24"/>
      <c r="B26" s="24"/>
      <c r="C26" s="24"/>
      <c r="D26" s="24"/>
      <c r="E26" s="20"/>
      <c r="F26" s="20"/>
      <c r="G26" s="20"/>
      <c r="H26" s="20"/>
      <c r="I26" s="20"/>
      <c r="J26" s="20"/>
      <c r="K26" s="20"/>
      <c r="L26" s="20"/>
      <c r="M26" s="20"/>
      <c r="N26" s="20"/>
      <c r="O26" s="20"/>
      <c r="P26" s="20"/>
      <c r="Q26" s="20"/>
      <c r="R26" s="20"/>
      <c r="S26" s="20"/>
      <c r="T26" s="20"/>
      <c r="U26" s="20"/>
      <c r="V26" s="20"/>
      <c r="W26" s="20"/>
      <c r="X26" s="20"/>
      <c r="Y26" s="20"/>
      <c r="Z26" s="20"/>
    </row>
    <row r="27" spans="1:26" ht="14.25" customHeight="1" x14ac:dyDescent="0.25">
      <c r="A27" s="24"/>
      <c r="B27" s="24"/>
      <c r="C27" s="24"/>
      <c r="D27" s="24"/>
      <c r="E27" s="20"/>
      <c r="F27" s="20"/>
      <c r="G27" s="20"/>
      <c r="H27" s="20"/>
      <c r="I27" s="20"/>
      <c r="J27" s="20"/>
      <c r="K27" s="20"/>
      <c r="L27" s="20"/>
      <c r="M27" s="20"/>
      <c r="N27" s="20"/>
      <c r="O27" s="20"/>
      <c r="P27" s="20"/>
      <c r="Q27" s="20"/>
      <c r="R27" s="20"/>
      <c r="S27" s="20"/>
      <c r="T27" s="20"/>
      <c r="U27" s="20"/>
      <c r="V27" s="20"/>
      <c r="W27" s="20"/>
      <c r="X27" s="20"/>
      <c r="Y27" s="20"/>
      <c r="Z27" s="20"/>
    </row>
    <row r="28" spans="1:26" ht="14.25" customHeight="1" x14ac:dyDescent="0.25">
      <c r="A28" s="24"/>
      <c r="B28" s="24"/>
      <c r="C28" s="24"/>
      <c r="D28" s="24"/>
      <c r="E28" s="20"/>
      <c r="F28" s="20"/>
      <c r="G28" s="20"/>
      <c r="H28" s="20"/>
      <c r="I28" s="20"/>
      <c r="J28" s="20"/>
      <c r="K28" s="20"/>
      <c r="L28" s="20"/>
      <c r="M28" s="20"/>
      <c r="N28" s="20"/>
      <c r="O28" s="20"/>
      <c r="P28" s="20"/>
      <c r="Q28" s="20"/>
      <c r="R28" s="20"/>
      <c r="S28" s="20"/>
      <c r="T28" s="20"/>
      <c r="U28" s="20"/>
      <c r="V28" s="20"/>
      <c r="W28" s="20"/>
      <c r="X28" s="20"/>
      <c r="Y28" s="20"/>
      <c r="Z28" s="20"/>
    </row>
    <row r="29" spans="1:26" ht="14.25" customHeight="1" x14ac:dyDescent="0.25">
      <c r="A29" s="24"/>
      <c r="B29" s="24"/>
      <c r="C29" s="24"/>
      <c r="D29" s="24"/>
      <c r="E29" s="20"/>
      <c r="F29" s="20"/>
      <c r="G29" s="20"/>
      <c r="H29" s="20"/>
      <c r="I29" s="20"/>
      <c r="J29" s="20"/>
      <c r="K29" s="20"/>
      <c r="L29" s="20"/>
      <c r="M29" s="20"/>
      <c r="N29" s="20"/>
      <c r="O29" s="20"/>
      <c r="P29" s="20"/>
      <c r="Q29" s="20"/>
      <c r="R29" s="20"/>
      <c r="S29" s="20"/>
      <c r="T29" s="20"/>
      <c r="U29" s="20"/>
      <c r="V29" s="20"/>
      <c r="W29" s="20"/>
      <c r="X29" s="20"/>
      <c r="Y29" s="20"/>
      <c r="Z29" s="20"/>
    </row>
    <row r="30" spans="1:26" ht="14.25" customHeight="1" x14ac:dyDescent="0.25">
      <c r="A30" s="24"/>
      <c r="B30" s="24"/>
      <c r="C30" s="24"/>
      <c r="D30" s="24"/>
      <c r="E30" s="20"/>
      <c r="F30" s="20"/>
      <c r="G30" s="20"/>
      <c r="H30" s="20"/>
      <c r="I30" s="20"/>
      <c r="J30" s="20"/>
      <c r="K30" s="20"/>
      <c r="L30" s="20"/>
      <c r="M30" s="20"/>
      <c r="N30" s="20"/>
      <c r="O30" s="20"/>
      <c r="P30" s="20"/>
      <c r="Q30" s="20"/>
      <c r="R30" s="20"/>
      <c r="S30" s="20"/>
      <c r="T30" s="20"/>
      <c r="U30" s="20"/>
      <c r="V30" s="20"/>
      <c r="W30" s="20"/>
      <c r="X30" s="20"/>
      <c r="Y30" s="20"/>
      <c r="Z30" s="20"/>
    </row>
    <row r="31" spans="1:26" ht="14.25" customHeight="1" x14ac:dyDescent="0.25">
      <c r="A31" s="24"/>
      <c r="B31" s="24"/>
      <c r="C31" s="24"/>
      <c r="D31" s="24"/>
      <c r="E31" s="20"/>
      <c r="F31" s="20"/>
      <c r="G31" s="20"/>
      <c r="H31" s="20"/>
      <c r="I31" s="20"/>
      <c r="J31" s="20"/>
      <c r="K31" s="20"/>
      <c r="L31" s="20"/>
      <c r="M31" s="20"/>
      <c r="N31" s="20"/>
      <c r="O31" s="20"/>
      <c r="P31" s="20"/>
      <c r="Q31" s="20"/>
      <c r="R31" s="20"/>
      <c r="S31" s="20"/>
      <c r="T31" s="20"/>
      <c r="U31" s="20"/>
      <c r="V31" s="20"/>
      <c r="W31" s="20"/>
      <c r="X31" s="20"/>
      <c r="Y31" s="20"/>
      <c r="Z31" s="20"/>
    </row>
    <row r="32" spans="1:26" ht="14.25" customHeight="1" x14ac:dyDescent="0.25">
      <c r="A32" s="24"/>
      <c r="B32" s="24"/>
      <c r="C32" s="24"/>
      <c r="D32" s="24"/>
      <c r="E32" s="20"/>
      <c r="F32" s="20"/>
      <c r="G32" s="20"/>
      <c r="H32" s="20"/>
      <c r="I32" s="20"/>
      <c r="J32" s="20"/>
      <c r="K32" s="20"/>
      <c r="L32" s="20"/>
      <c r="M32" s="20"/>
      <c r="N32" s="20"/>
      <c r="O32" s="20"/>
      <c r="P32" s="20"/>
      <c r="Q32" s="20"/>
      <c r="R32" s="20"/>
      <c r="S32" s="20"/>
      <c r="T32" s="20"/>
      <c r="U32" s="20"/>
      <c r="V32" s="20"/>
      <c r="W32" s="20"/>
      <c r="X32" s="20"/>
      <c r="Y32" s="20"/>
      <c r="Z32" s="20"/>
    </row>
    <row r="33" spans="1:26" ht="14.25" customHeight="1" x14ac:dyDescent="0.25">
      <c r="A33" s="24"/>
      <c r="B33" s="24"/>
      <c r="C33" s="24"/>
      <c r="D33" s="24"/>
      <c r="E33" s="20"/>
      <c r="F33" s="20"/>
      <c r="G33" s="20"/>
      <c r="H33" s="20"/>
      <c r="I33" s="20"/>
      <c r="J33" s="20"/>
      <c r="K33" s="20"/>
      <c r="L33" s="20"/>
      <c r="M33" s="20"/>
      <c r="N33" s="20"/>
      <c r="O33" s="20"/>
      <c r="P33" s="20"/>
      <c r="Q33" s="20"/>
      <c r="R33" s="20"/>
      <c r="S33" s="20"/>
      <c r="T33" s="20"/>
      <c r="U33" s="20"/>
      <c r="V33" s="20"/>
      <c r="W33" s="20"/>
      <c r="X33" s="20"/>
      <c r="Y33" s="20"/>
      <c r="Z33" s="20"/>
    </row>
    <row r="34" spans="1:26" ht="14.25" customHeight="1" x14ac:dyDescent="0.25">
      <c r="A34" s="24"/>
      <c r="B34" s="24"/>
      <c r="C34" s="24"/>
      <c r="D34" s="24"/>
      <c r="E34" s="20"/>
      <c r="F34" s="20"/>
      <c r="G34" s="20"/>
      <c r="H34" s="20"/>
      <c r="I34" s="20"/>
      <c r="J34" s="20"/>
      <c r="K34" s="20"/>
      <c r="L34" s="20"/>
      <c r="M34" s="20"/>
      <c r="N34" s="20"/>
      <c r="O34" s="20"/>
      <c r="P34" s="20"/>
      <c r="Q34" s="20"/>
      <c r="R34" s="20"/>
      <c r="S34" s="20"/>
      <c r="T34" s="20"/>
      <c r="U34" s="20"/>
      <c r="V34" s="20"/>
      <c r="W34" s="20"/>
      <c r="X34" s="20"/>
      <c r="Y34" s="20"/>
      <c r="Z34" s="20"/>
    </row>
    <row r="35" spans="1:26" ht="14.25" customHeight="1" x14ac:dyDescent="0.25">
      <c r="A35" s="24"/>
      <c r="B35" s="24"/>
      <c r="C35" s="24"/>
      <c r="D35" s="24"/>
      <c r="E35" s="20"/>
      <c r="F35" s="20"/>
      <c r="G35" s="20"/>
      <c r="H35" s="20"/>
      <c r="I35" s="20"/>
      <c r="J35" s="20"/>
      <c r="K35" s="20"/>
      <c r="L35" s="20"/>
      <c r="M35" s="20"/>
      <c r="N35" s="20"/>
      <c r="O35" s="20"/>
      <c r="P35" s="20"/>
      <c r="Q35" s="20"/>
      <c r="R35" s="20"/>
      <c r="S35" s="20"/>
      <c r="T35" s="20"/>
      <c r="U35" s="20"/>
      <c r="V35" s="20"/>
      <c r="W35" s="20"/>
      <c r="X35" s="20"/>
      <c r="Y35" s="20"/>
      <c r="Z35" s="20"/>
    </row>
    <row r="36" spans="1:26" ht="14.25" customHeight="1" x14ac:dyDescent="0.25">
      <c r="A36" s="24"/>
      <c r="B36" s="24"/>
      <c r="C36" s="24"/>
      <c r="D36" s="24"/>
      <c r="E36" s="20"/>
      <c r="F36" s="20"/>
      <c r="G36" s="20"/>
      <c r="H36" s="20"/>
      <c r="I36" s="20"/>
      <c r="J36" s="20"/>
      <c r="K36" s="20"/>
      <c r="L36" s="20"/>
      <c r="M36" s="20"/>
      <c r="N36" s="20"/>
      <c r="O36" s="20"/>
      <c r="P36" s="20"/>
      <c r="Q36" s="20"/>
      <c r="R36" s="20"/>
      <c r="S36" s="20"/>
      <c r="T36" s="20"/>
      <c r="U36" s="20"/>
      <c r="V36" s="20"/>
      <c r="W36" s="20"/>
      <c r="X36" s="20"/>
      <c r="Y36" s="20"/>
      <c r="Z36" s="20"/>
    </row>
    <row r="37" spans="1:26" ht="14.25" customHeight="1" x14ac:dyDescent="0.25">
      <c r="A37" s="24"/>
      <c r="B37" s="24"/>
      <c r="C37" s="24"/>
      <c r="D37" s="24"/>
      <c r="E37" s="20"/>
      <c r="F37" s="20"/>
      <c r="G37" s="20"/>
      <c r="H37" s="20"/>
      <c r="I37" s="20"/>
      <c r="J37" s="20"/>
      <c r="K37" s="20"/>
      <c r="L37" s="20"/>
      <c r="M37" s="20"/>
      <c r="N37" s="20"/>
      <c r="O37" s="20"/>
      <c r="P37" s="20"/>
      <c r="Q37" s="20"/>
      <c r="R37" s="20"/>
      <c r="S37" s="20"/>
      <c r="T37" s="20"/>
      <c r="U37" s="20"/>
      <c r="V37" s="20"/>
      <c r="W37" s="20"/>
      <c r="X37" s="20"/>
      <c r="Y37" s="20"/>
      <c r="Z37" s="20"/>
    </row>
    <row r="38" spans="1:26" ht="14.25" customHeight="1" x14ac:dyDescent="0.25">
      <c r="A38" s="24"/>
      <c r="B38" s="24"/>
      <c r="C38" s="24"/>
      <c r="D38" s="24"/>
      <c r="E38" s="20"/>
      <c r="F38" s="20"/>
      <c r="G38" s="20"/>
      <c r="H38" s="20"/>
      <c r="I38" s="20"/>
      <c r="J38" s="20"/>
      <c r="K38" s="20"/>
      <c r="L38" s="20"/>
      <c r="M38" s="20"/>
      <c r="N38" s="20"/>
      <c r="O38" s="20"/>
      <c r="P38" s="20"/>
      <c r="Q38" s="20"/>
      <c r="R38" s="20"/>
      <c r="S38" s="20"/>
      <c r="T38" s="20"/>
      <c r="U38" s="20"/>
      <c r="V38" s="20"/>
      <c r="W38" s="20"/>
      <c r="X38" s="20"/>
      <c r="Y38" s="20"/>
      <c r="Z38" s="20"/>
    </row>
    <row r="39" spans="1:26" ht="14.25" customHeight="1" x14ac:dyDescent="0.25">
      <c r="A39" s="24"/>
      <c r="B39" s="24"/>
      <c r="C39" s="24"/>
      <c r="D39" s="24"/>
      <c r="E39" s="20"/>
      <c r="F39" s="20"/>
      <c r="G39" s="20"/>
      <c r="H39" s="20"/>
      <c r="I39" s="20"/>
      <c r="J39" s="20"/>
      <c r="K39" s="20"/>
      <c r="L39" s="20"/>
      <c r="M39" s="20"/>
      <c r="N39" s="20"/>
      <c r="O39" s="20"/>
      <c r="P39" s="20"/>
      <c r="Q39" s="20"/>
      <c r="R39" s="20"/>
      <c r="S39" s="20"/>
      <c r="T39" s="20"/>
      <c r="U39" s="20"/>
      <c r="V39" s="20"/>
      <c r="W39" s="20"/>
      <c r="X39" s="20"/>
      <c r="Y39" s="20"/>
      <c r="Z39" s="20"/>
    </row>
    <row r="40" spans="1:26" ht="14.25" customHeight="1" x14ac:dyDescent="0.25">
      <c r="A40" s="24"/>
      <c r="B40" s="24"/>
      <c r="C40" s="24"/>
      <c r="D40" s="24"/>
      <c r="E40" s="20"/>
      <c r="F40" s="20"/>
      <c r="G40" s="20"/>
      <c r="H40" s="20"/>
      <c r="I40" s="20"/>
      <c r="J40" s="20"/>
      <c r="K40" s="20"/>
      <c r="L40" s="20"/>
      <c r="M40" s="20"/>
      <c r="N40" s="20"/>
      <c r="O40" s="20"/>
      <c r="P40" s="20"/>
      <c r="Q40" s="20"/>
      <c r="R40" s="20"/>
      <c r="S40" s="20"/>
      <c r="T40" s="20"/>
      <c r="U40" s="20"/>
      <c r="V40" s="20"/>
      <c r="W40" s="20"/>
      <c r="X40" s="20"/>
      <c r="Y40" s="20"/>
      <c r="Z40" s="20"/>
    </row>
    <row r="41" spans="1:26" ht="14.25" customHeight="1" x14ac:dyDescent="0.25">
      <c r="A41" s="24"/>
      <c r="B41" s="24"/>
      <c r="C41" s="24"/>
      <c r="D41" s="24"/>
      <c r="E41" s="20"/>
      <c r="F41" s="20"/>
      <c r="G41" s="20"/>
      <c r="H41" s="20"/>
      <c r="I41" s="20"/>
      <c r="J41" s="20"/>
      <c r="K41" s="20"/>
      <c r="L41" s="20"/>
      <c r="M41" s="20"/>
      <c r="N41" s="20"/>
      <c r="O41" s="20"/>
      <c r="P41" s="20"/>
      <c r="Q41" s="20"/>
      <c r="R41" s="20"/>
      <c r="S41" s="20"/>
      <c r="T41" s="20"/>
      <c r="U41" s="20"/>
      <c r="V41" s="20"/>
      <c r="W41" s="20"/>
      <c r="X41" s="20"/>
      <c r="Y41" s="20"/>
      <c r="Z41" s="20"/>
    </row>
    <row r="42" spans="1:26" ht="14.25" customHeight="1" x14ac:dyDescent="0.25">
      <c r="A42" s="24"/>
      <c r="B42" s="24"/>
      <c r="C42" s="24"/>
      <c r="D42" s="24"/>
      <c r="E42" s="20"/>
      <c r="F42" s="20"/>
      <c r="G42" s="20"/>
      <c r="H42" s="20"/>
      <c r="I42" s="20"/>
      <c r="J42" s="20"/>
      <c r="K42" s="20"/>
      <c r="L42" s="20"/>
      <c r="M42" s="20"/>
      <c r="N42" s="20"/>
      <c r="O42" s="20"/>
      <c r="P42" s="20"/>
      <c r="Q42" s="20"/>
      <c r="R42" s="20"/>
      <c r="S42" s="20"/>
      <c r="T42" s="20"/>
      <c r="U42" s="20"/>
      <c r="V42" s="20"/>
      <c r="W42" s="20"/>
      <c r="X42" s="20"/>
      <c r="Y42" s="20"/>
      <c r="Z42" s="20"/>
    </row>
    <row r="43" spans="1:26" ht="14.25" customHeight="1" x14ac:dyDescent="0.25">
      <c r="A43" s="24"/>
      <c r="B43" s="24"/>
      <c r="C43" s="24"/>
      <c r="D43" s="24"/>
      <c r="E43" s="20"/>
      <c r="F43" s="20"/>
      <c r="G43" s="20"/>
      <c r="H43" s="20"/>
      <c r="I43" s="20"/>
      <c r="J43" s="20"/>
      <c r="K43" s="20"/>
      <c r="L43" s="20"/>
      <c r="M43" s="20"/>
      <c r="N43" s="20"/>
      <c r="O43" s="20"/>
      <c r="P43" s="20"/>
      <c r="Q43" s="20"/>
      <c r="R43" s="20"/>
      <c r="S43" s="20"/>
      <c r="T43" s="20"/>
      <c r="U43" s="20"/>
      <c r="V43" s="20"/>
      <c r="W43" s="20"/>
      <c r="X43" s="20"/>
      <c r="Y43" s="20"/>
      <c r="Z43" s="20"/>
    </row>
    <row r="44" spans="1:26" ht="14.25" customHeight="1" x14ac:dyDescent="0.25">
      <c r="A44" s="24"/>
      <c r="B44" s="24"/>
      <c r="C44" s="24"/>
      <c r="D44" s="24"/>
      <c r="E44" s="20"/>
      <c r="F44" s="20"/>
      <c r="G44" s="20"/>
      <c r="H44" s="20"/>
      <c r="I44" s="20"/>
      <c r="J44" s="20"/>
      <c r="K44" s="20"/>
      <c r="L44" s="20"/>
      <c r="M44" s="20"/>
      <c r="N44" s="20"/>
      <c r="O44" s="20"/>
      <c r="P44" s="20"/>
      <c r="Q44" s="20"/>
      <c r="R44" s="20"/>
      <c r="S44" s="20"/>
      <c r="T44" s="20"/>
      <c r="U44" s="20"/>
      <c r="V44" s="20"/>
      <c r="W44" s="20"/>
      <c r="X44" s="20"/>
      <c r="Y44" s="20"/>
      <c r="Z44" s="20"/>
    </row>
    <row r="45" spans="1:26" ht="14.25" customHeight="1" x14ac:dyDescent="0.25">
      <c r="A45" s="24"/>
      <c r="B45" s="24"/>
      <c r="C45" s="24"/>
      <c r="D45" s="24"/>
      <c r="E45" s="20"/>
      <c r="F45" s="20"/>
      <c r="G45" s="20"/>
      <c r="H45" s="20"/>
      <c r="I45" s="20"/>
      <c r="J45" s="20"/>
      <c r="K45" s="20"/>
      <c r="L45" s="20"/>
      <c r="M45" s="20"/>
      <c r="N45" s="20"/>
      <c r="O45" s="20"/>
      <c r="P45" s="20"/>
      <c r="Q45" s="20"/>
      <c r="R45" s="20"/>
      <c r="S45" s="20"/>
      <c r="T45" s="20"/>
      <c r="U45" s="20"/>
      <c r="V45" s="20"/>
      <c r="W45" s="20"/>
      <c r="X45" s="20"/>
      <c r="Y45" s="20"/>
      <c r="Z45" s="20"/>
    </row>
    <row r="46" spans="1:26" ht="14.25" customHeight="1" x14ac:dyDescent="0.25">
      <c r="A46" s="24"/>
      <c r="B46" s="24"/>
      <c r="C46" s="24"/>
      <c r="D46" s="24"/>
      <c r="E46" s="20"/>
      <c r="F46" s="20"/>
      <c r="G46" s="20"/>
      <c r="H46" s="20"/>
      <c r="I46" s="20"/>
      <c r="J46" s="20"/>
      <c r="K46" s="20"/>
      <c r="L46" s="20"/>
      <c r="M46" s="20"/>
      <c r="N46" s="20"/>
      <c r="O46" s="20"/>
      <c r="P46" s="20"/>
      <c r="Q46" s="20"/>
      <c r="R46" s="20"/>
      <c r="S46" s="20"/>
      <c r="T46" s="20"/>
      <c r="U46" s="20"/>
      <c r="V46" s="20"/>
      <c r="W46" s="20"/>
      <c r="X46" s="20"/>
      <c r="Y46" s="20"/>
      <c r="Z46" s="20"/>
    </row>
    <row r="47" spans="1:26" ht="14.25" customHeight="1" x14ac:dyDescent="0.25">
      <c r="A47" s="24"/>
      <c r="B47" s="24"/>
      <c r="C47" s="24"/>
      <c r="D47" s="24"/>
      <c r="E47" s="20"/>
      <c r="F47" s="20"/>
      <c r="G47" s="20"/>
      <c r="H47" s="20"/>
      <c r="I47" s="20"/>
      <c r="J47" s="20"/>
      <c r="K47" s="20"/>
      <c r="L47" s="20"/>
      <c r="M47" s="20"/>
      <c r="N47" s="20"/>
      <c r="O47" s="20"/>
      <c r="P47" s="20"/>
      <c r="Q47" s="20"/>
      <c r="R47" s="20"/>
      <c r="S47" s="20"/>
      <c r="T47" s="20"/>
      <c r="U47" s="20"/>
      <c r="V47" s="20"/>
      <c r="W47" s="20"/>
      <c r="X47" s="20"/>
      <c r="Y47" s="20"/>
      <c r="Z47" s="20"/>
    </row>
    <row r="48" spans="1:26" ht="14.25" customHeight="1" x14ac:dyDescent="0.25">
      <c r="A48" s="24"/>
      <c r="B48" s="24"/>
      <c r="C48" s="24"/>
      <c r="D48" s="24"/>
      <c r="E48" s="20"/>
      <c r="F48" s="20"/>
      <c r="G48" s="20"/>
      <c r="H48" s="20"/>
      <c r="I48" s="20"/>
      <c r="J48" s="20"/>
      <c r="K48" s="20"/>
      <c r="L48" s="20"/>
      <c r="M48" s="20"/>
      <c r="N48" s="20"/>
      <c r="O48" s="20"/>
      <c r="P48" s="20"/>
      <c r="Q48" s="20"/>
      <c r="R48" s="20"/>
      <c r="S48" s="20"/>
      <c r="T48" s="20"/>
      <c r="U48" s="20"/>
      <c r="V48" s="20"/>
      <c r="W48" s="20"/>
      <c r="X48" s="20"/>
      <c r="Y48" s="20"/>
      <c r="Z48" s="20"/>
    </row>
    <row r="49" spans="1:26" ht="14.25" customHeight="1" x14ac:dyDescent="0.25">
      <c r="A49" s="24"/>
      <c r="B49" s="24"/>
      <c r="C49" s="24"/>
      <c r="D49" s="24"/>
      <c r="E49" s="20"/>
      <c r="F49" s="20"/>
      <c r="G49" s="20"/>
      <c r="H49" s="20"/>
      <c r="I49" s="20"/>
      <c r="J49" s="20"/>
      <c r="K49" s="20"/>
      <c r="L49" s="20"/>
      <c r="M49" s="20"/>
      <c r="N49" s="20"/>
      <c r="O49" s="20"/>
      <c r="P49" s="20"/>
      <c r="Q49" s="20"/>
      <c r="R49" s="20"/>
      <c r="S49" s="20"/>
      <c r="T49" s="20"/>
      <c r="U49" s="20"/>
      <c r="V49" s="20"/>
      <c r="W49" s="20"/>
      <c r="X49" s="20"/>
      <c r="Y49" s="20"/>
      <c r="Z49" s="20"/>
    </row>
    <row r="50" spans="1:26" ht="14.25" customHeight="1" x14ac:dyDescent="0.25">
      <c r="A50" s="24"/>
      <c r="B50" s="24"/>
      <c r="C50" s="24"/>
      <c r="D50" s="24"/>
      <c r="E50" s="20"/>
      <c r="F50" s="20"/>
      <c r="G50" s="20"/>
      <c r="H50" s="20"/>
      <c r="I50" s="20"/>
      <c r="J50" s="20"/>
      <c r="K50" s="20"/>
      <c r="L50" s="20"/>
      <c r="M50" s="20"/>
      <c r="N50" s="20"/>
      <c r="O50" s="20"/>
      <c r="P50" s="20"/>
      <c r="Q50" s="20"/>
      <c r="R50" s="20"/>
      <c r="S50" s="20"/>
      <c r="T50" s="20"/>
      <c r="U50" s="20"/>
      <c r="V50" s="20"/>
      <c r="W50" s="20"/>
      <c r="X50" s="20"/>
      <c r="Y50" s="20"/>
      <c r="Z50" s="20"/>
    </row>
    <row r="51" spans="1:26" ht="14.25" customHeight="1" x14ac:dyDescent="0.25">
      <c r="A51" s="24"/>
      <c r="B51" s="24"/>
      <c r="C51" s="24"/>
      <c r="D51" s="24"/>
      <c r="E51" s="20"/>
      <c r="F51" s="20"/>
      <c r="G51" s="20"/>
      <c r="H51" s="20"/>
      <c r="I51" s="20"/>
      <c r="J51" s="20"/>
      <c r="K51" s="20"/>
      <c r="L51" s="20"/>
      <c r="M51" s="20"/>
      <c r="N51" s="20"/>
      <c r="O51" s="20"/>
      <c r="P51" s="20"/>
      <c r="Q51" s="20"/>
      <c r="R51" s="20"/>
      <c r="S51" s="20"/>
      <c r="T51" s="20"/>
      <c r="U51" s="20"/>
      <c r="V51" s="20"/>
      <c r="W51" s="20"/>
      <c r="X51" s="20"/>
      <c r="Y51" s="20"/>
      <c r="Z51" s="20"/>
    </row>
    <row r="52" spans="1:26" ht="14.25" customHeight="1" x14ac:dyDescent="0.25">
      <c r="A52" s="24"/>
      <c r="B52" s="24"/>
      <c r="C52" s="24"/>
      <c r="D52" s="24"/>
      <c r="E52" s="20"/>
      <c r="F52" s="20"/>
      <c r="G52" s="20"/>
      <c r="H52" s="20"/>
      <c r="I52" s="20"/>
      <c r="J52" s="20"/>
      <c r="K52" s="20"/>
      <c r="L52" s="20"/>
      <c r="M52" s="20"/>
      <c r="N52" s="20"/>
      <c r="O52" s="20"/>
      <c r="P52" s="20"/>
      <c r="Q52" s="20"/>
      <c r="R52" s="20"/>
      <c r="S52" s="20"/>
      <c r="T52" s="20"/>
      <c r="U52" s="20"/>
      <c r="V52" s="20"/>
      <c r="W52" s="20"/>
      <c r="X52" s="20"/>
      <c r="Y52" s="20"/>
      <c r="Z52" s="20"/>
    </row>
    <row r="53" spans="1:26" ht="14.25" customHeight="1" x14ac:dyDescent="0.25">
      <c r="A53" s="24"/>
      <c r="B53" s="24"/>
      <c r="C53" s="24"/>
      <c r="D53" s="24"/>
      <c r="E53" s="20"/>
      <c r="F53" s="20"/>
      <c r="G53" s="20"/>
      <c r="H53" s="20"/>
      <c r="I53" s="20"/>
      <c r="J53" s="20"/>
      <c r="K53" s="20"/>
      <c r="L53" s="20"/>
      <c r="M53" s="20"/>
      <c r="N53" s="20"/>
      <c r="O53" s="20"/>
      <c r="P53" s="20"/>
      <c r="Q53" s="20"/>
      <c r="R53" s="20"/>
      <c r="S53" s="20"/>
      <c r="T53" s="20"/>
      <c r="U53" s="20"/>
      <c r="V53" s="20"/>
      <c r="W53" s="20"/>
      <c r="X53" s="20"/>
      <c r="Y53" s="20"/>
      <c r="Z53" s="20"/>
    </row>
    <row r="54" spans="1:26" ht="14.25" customHeight="1" x14ac:dyDescent="0.25">
      <c r="A54" s="24"/>
      <c r="B54" s="24"/>
      <c r="C54" s="24"/>
      <c r="D54" s="24"/>
      <c r="E54" s="20"/>
      <c r="F54" s="20"/>
      <c r="G54" s="20"/>
      <c r="H54" s="20"/>
      <c r="I54" s="20"/>
      <c r="J54" s="20"/>
      <c r="K54" s="20"/>
      <c r="L54" s="20"/>
      <c r="M54" s="20"/>
      <c r="N54" s="20"/>
      <c r="O54" s="20"/>
      <c r="P54" s="20"/>
      <c r="Q54" s="20"/>
      <c r="R54" s="20"/>
      <c r="S54" s="20"/>
      <c r="T54" s="20"/>
      <c r="U54" s="20"/>
      <c r="V54" s="20"/>
      <c r="W54" s="20"/>
      <c r="X54" s="20"/>
      <c r="Y54" s="20"/>
      <c r="Z54" s="20"/>
    </row>
    <row r="55" spans="1:26" ht="14.25" customHeight="1" x14ac:dyDescent="0.25">
      <c r="A55" s="24"/>
      <c r="B55" s="24"/>
      <c r="C55" s="24"/>
      <c r="D55" s="24"/>
      <c r="E55" s="20"/>
      <c r="F55" s="20"/>
      <c r="G55" s="20"/>
      <c r="H55" s="20"/>
      <c r="I55" s="20"/>
      <c r="J55" s="20"/>
      <c r="K55" s="20"/>
      <c r="L55" s="20"/>
      <c r="M55" s="20"/>
      <c r="N55" s="20"/>
      <c r="O55" s="20"/>
      <c r="P55" s="20"/>
      <c r="Q55" s="20"/>
      <c r="R55" s="20"/>
      <c r="S55" s="20"/>
      <c r="T55" s="20"/>
      <c r="U55" s="20"/>
      <c r="V55" s="20"/>
      <c r="W55" s="20"/>
      <c r="X55" s="20"/>
      <c r="Y55" s="20"/>
      <c r="Z55" s="20"/>
    </row>
    <row r="56" spans="1:26" ht="14.25" customHeight="1" x14ac:dyDescent="0.25">
      <c r="A56" s="24"/>
      <c r="B56" s="24"/>
      <c r="C56" s="24"/>
      <c r="D56" s="24"/>
      <c r="E56" s="20"/>
      <c r="F56" s="20"/>
      <c r="G56" s="20"/>
      <c r="H56" s="20"/>
      <c r="I56" s="20"/>
      <c r="J56" s="20"/>
      <c r="K56" s="20"/>
      <c r="L56" s="20"/>
      <c r="M56" s="20"/>
      <c r="N56" s="20"/>
      <c r="O56" s="20"/>
      <c r="P56" s="20"/>
      <c r="Q56" s="20"/>
      <c r="R56" s="20"/>
      <c r="S56" s="20"/>
      <c r="T56" s="20"/>
      <c r="U56" s="20"/>
      <c r="V56" s="20"/>
      <c r="W56" s="20"/>
      <c r="X56" s="20"/>
      <c r="Y56" s="20"/>
      <c r="Z56" s="20"/>
    </row>
    <row r="57" spans="1:26" ht="14.25" customHeight="1" x14ac:dyDescent="0.25">
      <c r="A57" s="24"/>
      <c r="B57" s="24"/>
      <c r="C57" s="24"/>
      <c r="D57" s="24"/>
      <c r="E57" s="20"/>
      <c r="F57" s="20"/>
      <c r="G57" s="20"/>
      <c r="H57" s="20"/>
      <c r="I57" s="20"/>
      <c r="J57" s="20"/>
      <c r="K57" s="20"/>
      <c r="L57" s="20"/>
      <c r="M57" s="20"/>
      <c r="N57" s="20"/>
      <c r="O57" s="20"/>
      <c r="P57" s="20"/>
      <c r="Q57" s="20"/>
      <c r="R57" s="20"/>
      <c r="S57" s="20"/>
      <c r="T57" s="20"/>
      <c r="U57" s="20"/>
      <c r="V57" s="20"/>
      <c r="W57" s="20"/>
      <c r="X57" s="20"/>
      <c r="Y57" s="20"/>
      <c r="Z57" s="20"/>
    </row>
    <row r="58" spans="1:26" ht="14.25" customHeight="1" x14ac:dyDescent="0.25">
      <c r="A58" s="24"/>
      <c r="B58" s="24"/>
      <c r="C58" s="24"/>
      <c r="D58" s="24"/>
      <c r="E58" s="20"/>
      <c r="F58" s="20"/>
      <c r="G58" s="20"/>
      <c r="H58" s="20"/>
      <c r="I58" s="20"/>
      <c r="J58" s="20"/>
      <c r="K58" s="20"/>
      <c r="L58" s="20"/>
      <c r="M58" s="20"/>
      <c r="N58" s="20"/>
      <c r="O58" s="20"/>
      <c r="P58" s="20"/>
      <c r="Q58" s="20"/>
      <c r="R58" s="20"/>
      <c r="S58" s="20"/>
      <c r="T58" s="20"/>
      <c r="U58" s="20"/>
      <c r="V58" s="20"/>
      <c r="W58" s="20"/>
      <c r="X58" s="20"/>
      <c r="Y58" s="20"/>
      <c r="Z58" s="20"/>
    </row>
    <row r="59" spans="1:26" ht="14.25" customHeight="1" x14ac:dyDescent="0.25">
      <c r="A59" s="24"/>
      <c r="B59" s="24"/>
      <c r="C59" s="24"/>
      <c r="D59" s="24"/>
      <c r="E59" s="20"/>
      <c r="F59" s="20"/>
      <c r="G59" s="20"/>
      <c r="H59" s="20"/>
      <c r="I59" s="20"/>
      <c r="J59" s="20"/>
      <c r="K59" s="20"/>
      <c r="L59" s="20"/>
      <c r="M59" s="20"/>
      <c r="N59" s="20"/>
      <c r="O59" s="20"/>
      <c r="P59" s="20"/>
      <c r="Q59" s="20"/>
      <c r="R59" s="20"/>
      <c r="S59" s="20"/>
      <c r="T59" s="20"/>
      <c r="U59" s="20"/>
      <c r="V59" s="20"/>
      <c r="W59" s="20"/>
      <c r="X59" s="20"/>
      <c r="Y59" s="20"/>
      <c r="Z59" s="20"/>
    </row>
    <row r="60" spans="1:26" ht="14.25" customHeight="1" x14ac:dyDescent="0.25">
      <c r="A60" s="24"/>
      <c r="B60" s="24"/>
      <c r="C60" s="24"/>
      <c r="D60" s="24"/>
      <c r="E60" s="20"/>
      <c r="F60" s="20"/>
      <c r="G60" s="20"/>
      <c r="H60" s="20"/>
      <c r="I60" s="20"/>
      <c r="J60" s="20"/>
      <c r="K60" s="20"/>
      <c r="L60" s="20"/>
      <c r="M60" s="20"/>
      <c r="N60" s="20"/>
      <c r="O60" s="20"/>
      <c r="P60" s="20"/>
      <c r="Q60" s="20"/>
      <c r="R60" s="20"/>
      <c r="S60" s="20"/>
      <c r="T60" s="20"/>
      <c r="U60" s="20"/>
      <c r="V60" s="20"/>
      <c r="W60" s="20"/>
      <c r="X60" s="20"/>
      <c r="Y60" s="20"/>
      <c r="Z60" s="20"/>
    </row>
    <row r="61" spans="1:26" ht="14.25" customHeight="1" x14ac:dyDescent="0.25">
      <c r="A61" s="24"/>
      <c r="B61" s="24"/>
      <c r="C61" s="24"/>
      <c r="D61" s="24"/>
      <c r="E61" s="20"/>
      <c r="F61" s="20"/>
      <c r="G61" s="20"/>
      <c r="H61" s="20"/>
      <c r="I61" s="20"/>
      <c r="J61" s="20"/>
      <c r="K61" s="20"/>
      <c r="L61" s="20"/>
      <c r="M61" s="20"/>
      <c r="N61" s="20"/>
      <c r="O61" s="20"/>
      <c r="P61" s="20"/>
      <c r="Q61" s="20"/>
      <c r="R61" s="20"/>
      <c r="S61" s="20"/>
      <c r="T61" s="20"/>
      <c r="U61" s="20"/>
      <c r="V61" s="20"/>
      <c r="W61" s="20"/>
      <c r="X61" s="20"/>
      <c r="Y61" s="20"/>
      <c r="Z61" s="20"/>
    </row>
    <row r="62" spans="1:26" ht="14.25" customHeight="1" x14ac:dyDescent="0.25">
      <c r="A62" s="24"/>
      <c r="B62" s="24"/>
      <c r="C62" s="24"/>
      <c r="D62" s="24"/>
      <c r="E62" s="20"/>
      <c r="F62" s="20"/>
      <c r="G62" s="20"/>
      <c r="H62" s="20"/>
      <c r="I62" s="20"/>
      <c r="J62" s="20"/>
      <c r="K62" s="20"/>
      <c r="L62" s="20"/>
      <c r="M62" s="20"/>
      <c r="N62" s="20"/>
      <c r="O62" s="20"/>
      <c r="P62" s="20"/>
      <c r="Q62" s="20"/>
      <c r="R62" s="20"/>
      <c r="S62" s="20"/>
      <c r="T62" s="20"/>
      <c r="U62" s="20"/>
      <c r="V62" s="20"/>
      <c r="W62" s="20"/>
      <c r="X62" s="20"/>
      <c r="Y62" s="20"/>
      <c r="Z62" s="20"/>
    </row>
    <row r="63" spans="1:26" ht="14.25" customHeight="1" x14ac:dyDescent="0.25">
      <c r="A63" s="24"/>
      <c r="B63" s="24"/>
      <c r="C63" s="24"/>
      <c r="D63" s="24"/>
      <c r="E63" s="20"/>
      <c r="F63" s="20"/>
      <c r="G63" s="20"/>
      <c r="H63" s="20"/>
      <c r="I63" s="20"/>
      <c r="J63" s="20"/>
      <c r="K63" s="20"/>
      <c r="L63" s="20"/>
      <c r="M63" s="20"/>
      <c r="N63" s="20"/>
      <c r="O63" s="20"/>
      <c r="P63" s="20"/>
      <c r="Q63" s="20"/>
      <c r="R63" s="20"/>
      <c r="S63" s="20"/>
      <c r="T63" s="20"/>
      <c r="U63" s="20"/>
      <c r="V63" s="20"/>
      <c r="W63" s="20"/>
      <c r="X63" s="20"/>
      <c r="Y63" s="20"/>
      <c r="Z63" s="20"/>
    </row>
    <row r="64" spans="1:26" ht="14.25" customHeight="1" x14ac:dyDescent="0.25">
      <c r="A64" s="24"/>
      <c r="B64" s="24"/>
      <c r="C64" s="24"/>
      <c r="D64" s="24"/>
      <c r="E64" s="20"/>
      <c r="F64" s="20"/>
      <c r="G64" s="20"/>
      <c r="H64" s="20"/>
      <c r="I64" s="20"/>
      <c r="J64" s="20"/>
      <c r="K64" s="20"/>
      <c r="L64" s="20"/>
      <c r="M64" s="20"/>
      <c r="N64" s="20"/>
      <c r="O64" s="20"/>
      <c r="P64" s="20"/>
      <c r="Q64" s="20"/>
      <c r="R64" s="20"/>
      <c r="S64" s="20"/>
      <c r="T64" s="20"/>
      <c r="U64" s="20"/>
      <c r="V64" s="20"/>
      <c r="W64" s="20"/>
      <c r="X64" s="20"/>
      <c r="Y64" s="20"/>
      <c r="Z64" s="20"/>
    </row>
    <row r="65" spans="1:26" ht="14.25" customHeight="1" x14ac:dyDescent="0.25">
      <c r="A65" s="24"/>
      <c r="B65" s="24"/>
      <c r="C65" s="24"/>
      <c r="D65" s="24"/>
      <c r="E65" s="20"/>
      <c r="F65" s="20"/>
      <c r="G65" s="20"/>
      <c r="H65" s="20"/>
      <c r="I65" s="20"/>
      <c r="J65" s="20"/>
      <c r="K65" s="20"/>
      <c r="L65" s="20"/>
      <c r="M65" s="20"/>
      <c r="N65" s="20"/>
      <c r="O65" s="20"/>
      <c r="P65" s="20"/>
      <c r="Q65" s="20"/>
      <c r="R65" s="20"/>
      <c r="S65" s="20"/>
      <c r="T65" s="20"/>
      <c r="U65" s="20"/>
      <c r="V65" s="20"/>
      <c r="W65" s="20"/>
      <c r="X65" s="20"/>
      <c r="Y65" s="20"/>
      <c r="Z65" s="20"/>
    </row>
    <row r="66" spans="1:26" ht="14.25" customHeight="1" x14ac:dyDescent="0.25">
      <c r="A66" s="24"/>
      <c r="B66" s="24"/>
      <c r="C66" s="24"/>
      <c r="D66" s="24"/>
      <c r="E66" s="20"/>
      <c r="F66" s="20"/>
      <c r="G66" s="20"/>
      <c r="H66" s="20"/>
      <c r="I66" s="20"/>
      <c r="J66" s="20"/>
      <c r="K66" s="20"/>
      <c r="L66" s="20"/>
      <c r="M66" s="20"/>
      <c r="N66" s="20"/>
      <c r="O66" s="20"/>
      <c r="P66" s="20"/>
      <c r="Q66" s="20"/>
      <c r="R66" s="20"/>
      <c r="S66" s="20"/>
      <c r="T66" s="20"/>
      <c r="U66" s="20"/>
      <c r="V66" s="20"/>
      <c r="W66" s="20"/>
      <c r="X66" s="20"/>
      <c r="Y66" s="20"/>
      <c r="Z66" s="20"/>
    </row>
    <row r="67" spans="1:26" ht="14.25" customHeight="1" x14ac:dyDescent="0.25">
      <c r="A67" s="24"/>
      <c r="B67" s="24"/>
      <c r="C67" s="24"/>
      <c r="D67" s="24"/>
      <c r="E67" s="20"/>
      <c r="F67" s="20"/>
      <c r="G67" s="20"/>
      <c r="H67" s="20"/>
      <c r="I67" s="20"/>
      <c r="J67" s="20"/>
      <c r="K67" s="20"/>
      <c r="L67" s="20"/>
      <c r="M67" s="20"/>
      <c r="N67" s="20"/>
      <c r="O67" s="20"/>
      <c r="P67" s="20"/>
      <c r="Q67" s="20"/>
      <c r="R67" s="20"/>
      <c r="S67" s="20"/>
      <c r="T67" s="20"/>
      <c r="U67" s="20"/>
      <c r="V67" s="20"/>
      <c r="W67" s="20"/>
      <c r="X67" s="20"/>
      <c r="Y67" s="20"/>
      <c r="Z67" s="20"/>
    </row>
    <row r="68" spans="1:26" ht="14.25" customHeight="1" x14ac:dyDescent="0.25">
      <c r="A68" s="24"/>
      <c r="B68" s="24"/>
      <c r="C68" s="24"/>
      <c r="D68" s="24"/>
      <c r="E68" s="20"/>
      <c r="F68" s="20"/>
      <c r="G68" s="20"/>
      <c r="H68" s="20"/>
      <c r="I68" s="20"/>
      <c r="J68" s="20"/>
      <c r="K68" s="20"/>
      <c r="L68" s="20"/>
      <c r="M68" s="20"/>
      <c r="N68" s="20"/>
      <c r="O68" s="20"/>
      <c r="P68" s="20"/>
      <c r="Q68" s="20"/>
      <c r="R68" s="20"/>
      <c r="S68" s="20"/>
      <c r="T68" s="20"/>
      <c r="U68" s="20"/>
      <c r="V68" s="20"/>
      <c r="W68" s="20"/>
      <c r="X68" s="20"/>
      <c r="Y68" s="20"/>
      <c r="Z68" s="20"/>
    </row>
    <row r="69" spans="1:26" ht="14.25" customHeight="1" x14ac:dyDescent="0.25">
      <c r="A69" s="24"/>
      <c r="B69" s="24"/>
      <c r="C69" s="24"/>
      <c r="D69" s="24"/>
      <c r="E69" s="20"/>
      <c r="F69" s="20"/>
      <c r="G69" s="20"/>
      <c r="H69" s="20"/>
      <c r="I69" s="20"/>
      <c r="J69" s="20"/>
      <c r="K69" s="20"/>
      <c r="L69" s="20"/>
      <c r="M69" s="20"/>
      <c r="N69" s="20"/>
      <c r="O69" s="20"/>
      <c r="P69" s="20"/>
      <c r="Q69" s="20"/>
      <c r="R69" s="20"/>
      <c r="S69" s="20"/>
      <c r="T69" s="20"/>
      <c r="U69" s="20"/>
      <c r="V69" s="20"/>
      <c r="W69" s="20"/>
      <c r="X69" s="20"/>
      <c r="Y69" s="20"/>
      <c r="Z69" s="20"/>
    </row>
    <row r="70" spans="1:26" ht="14.25" customHeight="1" x14ac:dyDescent="0.25">
      <c r="A70" s="24"/>
      <c r="B70" s="24"/>
      <c r="C70" s="24"/>
      <c r="D70" s="24"/>
      <c r="E70" s="20"/>
      <c r="F70" s="20"/>
      <c r="G70" s="20"/>
      <c r="H70" s="20"/>
      <c r="I70" s="20"/>
      <c r="J70" s="20"/>
      <c r="K70" s="20"/>
      <c r="L70" s="20"/>
      <c r="M70" s="20"/>
      <c r="N70" s="20"/>
      <c r="O70" s="20"/>
      <c r="P70" s="20"/>
      <c r="Q70" s="20"/>
      <c r="R70" s="20"/>
      <c r="S70" s="20"/>
      <c r="T70" s="20"/>
      <c r="U70" s="20"/>
      <c r="V70" s="20"/>
      <c r="W70" s="20"/>
      <c r="X70" s="20"/>
      <c r="Y70" s="20"/>
      <c r="Z70" s="20"/>
    </row>
    <row r="71" spans="1:26" ht="14.25" customHeight="1" x14ac:dyDescent="0.25">
      <c r="A71" s="24"/>
      <c r="B71" s="24"/>
      <c r="C71" s="24"/>
      <c r="D71" s="24"/>
      <c r="E71" s="20"/>
      <c r="F71" s="20"/>
      <c r="G71" s="20"/>
      <c r="H71" s="20"/>
      <c r="I71" s="20"/>
      <c r="J71" s="20"/>
      <c r="K71" s="20"/>
      <c r="L71" s="20"/>
      <c r="M71" s="20"/>
      <c r="N71" s="20"/>
      <c r="O71" s="20"/>
      <c r="P71" s="20"/>
      <c r="Q71" s="20"/>
      <c r="R71" s="20"/>
      <c r="S71" s="20"/>
      <c r="T71" s="20"/>
      <c r="U71" s="20"/>
      <c r="V71" s="20"/>
      <c r="W71" s="20"/>
      <c r="X71" s="20"/>
      <c r="Y71" s="20"/>
      <c r="Z71" s="20"/>
    </row>
    <row r="72" spans="1:26" ht="14.25" customHeight="1" x14ac:dyDescent="0.25">
      <c r="A72" s="24"/>
      <c r="B72" s="24"/>
      <c r="C72" s="24"/>
      <c r="D72" s="24"/>
      <c r="E72" s="20"/>
      <c r="F72" s="20"/>
      <c r="G72" s="20"/>
      <c r="H72" s="20"/>
      <c r="I72" s="20"/>
      <c r="J72" s="20"/>
      <c r="K72" s="20"/>
      <c r="L72" s="20"/>
      <c r="M72" s="20"/>
      <c r="N72" s="20"/>
      <c r="O72" s="20"/>
      <c r="P72" s="20"/>
      <c r="Q72" s="20"/>
      <c r="R72" s="20"/>
      <c r="S72" s="20"/>
      <c r="T72" s="20"/>
      <c r="U72" s="20"/>
      <c r="V72" s="20"/>
      <c r="W72" s="20"/>
      <c r="X72" s="20"/>
      <c r="Y72" s="20"/>
      <c r="Z72" s="20"/>
    </row>
    <row r="73" spans="1:26" ht="14.25" customHeight="1" x14ac:dyDescent="0.25">
      <c r="A73" s="24"/>
      <c r="B73" s="24"/>
      <c r="C73" s="24"/>
      <c r="D73" s="24"/>
      <c r="E73" s="20"/>
      <c r="F73" s="20"/>
      <c r="G73" s="20"/>
      <c r="H73" s="20"/>
      <c r="I73" s="20"/>
      <c r="J73" s="20"/>
      <c r="K73" s="20"/>
      <c r="L73" s="20"/>
      <c r="M73" s="20"/>
      <c r="N73" s="20"/>
      <c r="O73" s="20"/>
      <c r="P73" s="20"/>
      <c r="Q73" s="20"/>
      <c r="R73" s="20"/>
      <c r="S73" s="20"/>
      <c r="T73" s="20"/>
      <c r="U73" s="20"/>
      <c r="V73" s="20"/>
      <c r="W73" s="20"/>
      <c r="X73" s="20"/>
      <c r="Y73" s="20"/>
      <c r="Z73" s="20"/>
    </row>
    <row r="74" spans="1:26" ht="14.25" customHeight="1" x14ac:dyDescent="0.25">
      <c r="A74" s="24"/>
      <c r="B74" s="24"/>
      <c r="C74" s="24"/>
      <c r="D74" s="24"/>
      <c r="E74" s="20"/>
      <c r="F74" s="20"/>
      <c r="G74" s="20"/>
      <c r="H74" s="20"/>
      <c r="I74" s="20"/>
      <c r="J74" s="20"/>
      <c r="K74" s="20"/>
      <c r="L74" s="20"/>
      <c r="M74" s="20"/>
      <c r="N74" s="20"/>
      <c r="O74" s="20"/>
      <c r="P74" s="20"/>
      <c r="Q74" s="20"/>
      <c r="R74" s="20"/>
      <c r="S74" s="20"/>
      <c r="T74" s="20"/>
      <c r="U74" s="20"/>
      <c r="V74" s="20"/>
      <c r="W74" s="20"/>
      <c r="X74" s="20"/>
      <c r="Y74" s="20"/>
      <c r="Z74" s="20"/>
    </row>
    <row r="75" spans="1:26" ht="14.25" customHeight="1" x14ac:dyDescent="0.25">
      <c r="A75" s="24"/>
      <c r="B75" s="24"/>
      <c r="C75" s="24"/>
      <c r="D75" s="24"/>
      <c r="E75" s="20"/>
      <c r="F75" s="20"/>
      <c r="G75" s="20"/>
      <c r="H75" s="20"/>
      <c r="I75" s="20"/>
      <c r="J75" s="20"/>
      <c r="K75" s="20"/>
      <c r="L75" s="20"/>
      <c r="M75" s="20"/>
      <c r="N75" s="20"/>
      <c r="O75" s="20"/>
      <c r="P75" s="20"/>
      <c r="Q75" s="20"/>
      <c r="R75" s="20"/>
      <c r="S75" s="20"/>
      <c r="T75" s="20"/>
      <c r="U75" s="20"/>
      <c r="V75" s="20"/>
      <c r="W75" s="20"/>
      <c r="X75" s="20"/>
      <c r="Y75" s="20"/>
      <c r="Z75" s="20"/>
    </row>
    <row r="76" spans="1:26" ht="14.25" customHeight="1" x14ac:dyDescent="0.25">
      <c r="A76" s="24"/>
      <c r="B76" s="24"/>
      <c r="C76" s="24"/>
      <c r="D76" s="24"/>
      <c r="E76" s="20"/>
      <c r="F76" s="20"/>
      <c r="G76" s="20"/>
      <c r="H76" s="20"/>
      <c r="I76" s="20"/>
      <c r="J76" s="20"/>
      <c r="K76" s="20"/>
      <c r="L76" s="20"/>
      <c r="M76" s="20"/>
      <c r="N76" s="20"/>
      <c r="O76" s="20"/>
      <c r="P76" s="20"/>
      <c r="Q76" s="20"/>
      <c r="R76" s="20"/>
      <c r="S76" s="20"/>
      <c r="T76" s="20"/>
      <c r="U76" s="20"/>
      <c r="V76" s="20"/>
      <c r="W76" s="20"/>
      <c r="X76" s="20"/>
      <c r="Y76" s="20"/>
      <c r="Z76" s="20"/>
    </row>
    <row r="77" spans="1:26" ht="14.25" customHeight="1" x14ac:dyDescent="0.25">
      <c r="A77" s="24"/>
      <c r="B77" s="24"/>
      <c r="C77" s="24"/>
      <c r="D77" s="24"/>
      <c r="E77" s="20"/>
      <c r="F77" s="20"/>
      <c r="G77" s="20"/>
      <c r="H77" s="20"/>
      <c r="I77" s="20"/>
      <c r="J77" s="20"/>
      <c r="K77" s="20"/>
      <c r="L77" s="20"/>
      <c r="M77" s="20"/>
      <c r="N77" s="20"/>
      <c r="O77" s="20"/>
      <c r="P77" s="20"/>
      <c r="Q77" s="20"/>
      <c r="R77" s="20"/>
      <c r="S77" s="20"/>
      <c r="T77" s="20"/>
      <c r="U77" s="20"/>
      <c r="V77" s="20"/>
      <c r="W77" s="20"/>
      <c r="X77" s="20"/>
      <c r="Y77" s="20"/>
      <c r="Z77" s="20"/>
    </row>
    <row r="78" spans="1:26" ht="14.25" customHeight="1" x14ac:dyDescent="0.25">
      <c r="A78" s="24"/>
      <c r="B78" s="24"/>
      <c r="C78" s="24"/>
      <c r="D78" s="24"/>
      <c r="E78" s="20"/>
      <c r="F78" s="20"/>
      <c r="G78" s="20"/>
      <c r="H78" s="20"/>
      <c r="I78" s="20"/>
      <c r="J78" s="20"/>
      <c r="K78" s="20"/>
      <c r="L78" s="20"/>
      <c r="M78" s="20"/>
      <c r="N78" s="20"/>
      <c r="O78" s="20"/>
      <c r="P78" s="20"/>
      <c r="Q78" s="20"/>
      <c r="R78" s="20"/>
      <c r="S78" s="20"/>
      <c r="T78" s="20"/>
      <c r="U78" s="20"/>
      <c r="V78" s="20"/>
      <c r="W78" s="20"/>
      <c r="X78" s="20"/>
      <c r="Y78" s="20"/>
      <c r="Z78" s="20"/>
    </row>
    <row r="79" spans="1:26" ht="14.25" customHeight="1" x14ac:dyDescent="0.25">
      <c r="A79" s="24"/>
      <c r="B79" s="24"/>
      <c r="C79" s="24"/>
      <c r="D79" s="24"/>
      <c r="E79" s="20"/>
      <c r="F79" s="20"/>
      <c r="G79" s="20"/>
      <c r="H79" s="20"/>
      <c r="I79" s="20"/>
      <c r="J79" s="20"/>
      <c r="K79" s="20"/>
      <c r="L79" s="20"/>
      <c r="M79" s="20"/>
      <c r="N79" s="20"/>
      <c r="O79" s="20"/>
      <c r="P79" s="20"/>
      <c r="Q79" s="20"/>
      <c r="R79" s="20"/>
      <c r="S79" s="20"/>
      <c r="T79" s="20"/>
      <c r="U79" s="20"/>
      <c r="V79" s="20"/>
      <c r="W79" s="20"/>
      <c r="X79" s="20"/>
      <c r="Y79" s="20"/>
      <c r="Z79" s="20"/>
    </row>
    <row r="80" spans="1:26" ht="14.25" customHeight="1" x14ac:dyDescent="0.25">
      <c r="A80" s="24"/>
      <c r="B80" s="24"/>
      <c r="C80" s="24"/>
      <c r="D80" s="24"/>
      <c r="E80" s="20"/>
      <c r="F80" s="20"/>
      <c r="G80" s="20"/>
      <c r="H80" s="20"/>
      <c r="I80" s="20"/>
      <c r="J80" s="20"/>
      <c r="K80" s="20"/>
      <c r="L80" s="20"/>
      <c r="M80" s="20"/>
      <c r="N80" s="20"/>
      <c r="O80" s="20"/>
      <c r="P80" s="20"/>
      <c r="Q80" s="20"/>
      <c r="R80" s="20"/>
      <c r="S80" s="20"/>
      <c r="T80" s="20"/>
      <c r="U80" s="20"/>
      <c r="V80" s="20"/>
      <c r="W80" s="20"/>
      <c r="X80" s="20"/>
      <c r="Y80" s="20"/>
      <c r="Z80" s="20"/>
    </row>
    <row r="81" spans="1:26" ht="14.25" customHeight="1" x14ac:dyDescent="0.25">
      <c r="A81" s="24"/>
      <c r="B81" s="24"/>
      <c r="C81" s="24"/>
      <c r="D81" s="24"/>
      <c r="E81" s="20"/>
      <c r="F81" s="20"/>
      <c r="G81" s="20"/>
      <c r="H81" s="20"/>
      <c r="I81" s="20"/>
      <c r="J81" s="20"/>
      <c r="K81" s="20"/>
      <c r="L81" s="20"/>
      <c r="M81" s="20"/>
      <c r="N81" s="20"/>
      <c r="O81" s="20"/>
      <c r="P81" s="20"/>
      <c r="Q81" s="20"/>
      <c r="R81" s="20"/>
      <c r="S81" s="20"/>
      <c r="T81" s="20"/>
      <c r="U81" s="20"/>
      <c r="V81" s="20"/>
      <c r="W81" s="20"/>
      <c r="X81" s="20"/>
      <c r="Y81" s="20"/>
      <c r="Z81" s="20"/>
    </row>
    <row r="82" spans="1:26" ht="14.25" customHeight="1" x14ac:dyDescent="0.25">
      <c r="A82" s="24"/>
      <c r="B82" s="24"/>
      <c r="C82" s="24"/>
      <c r="D82" s="24"/>
      <c r="E82" s="20"/>
      <c r="F82" s="20"/>
      <c r="G82" s="20"/>
      <c r="H82" s="20"/>
      <c r="I82" s="20"/>
      <c r="J82" s="20"/>
      <c r="K82" s="20"/>
      <c r="L82" s="20"/>
      <c r="M82" s="20"/>
      <c r="N82" s="20"/>
      <c r="O82" s="20"/>
      <c r="P82" s="20"/>
      <c r="Q82" s="20"/>
      <c r="R82" s="20"/>
      <c r="S82" s="20"/>
      <c r="T82" s="20"/>
      <c r="U82" s="20"/>
      <c r="V82" s="20"/>
      <c r="W82" s="20"/>
      <c r="X82" s="20"/>
      <c r="Y82" s="20"/>
      <c r="Z82" s="20"/>
    </row>
    <row r="83" spans="1:26" ht="14.25" customHeight="1" x14ac:dyDescent="0.25">
      <c r="A83" s="24"/>
      <c r="B83" s="24"/>
      <c r="C83" s="24"/>
      <c r="D83" s="24"/>
      <c r="E83" s="20"/>
      <c r="F83" s="20"/>
      <c r="G83" s="20"/>
      <c r="H83" s="20"/>
      <c r="I83" s="20"/>
      <c r="J83" s="20"/>
      <c r="K83" s="20"/>
      <c r="L83" s="20"/>
      <c r="M83" s="20"/>
      <c r="N83" s="20"/>
      <c r="O83" s="20"/>
      <c r="P83" s="20"/>
      <c r="Q83" s="20"/>
      <c r="R83" s="20"/>
      <c r="S83" s="20"/>
      <c r="T83" s="20"/>
      <c r="U83" s="20"/>
      <c r="V83" s="20"/>
      <c r="W83" s="20"/>
      <c r="X83" s="20"/>
      <c r="Y83" s="20"/>
      <c r="Z83" s="20"/>
    </row>
    <row r="84" spans="1:26" ht="14.25" customHeight="1" x14ac:dyDescent="0.25">
      <c r="A84" s="24"/>
      <c r="B84" s="24"/>
      <c r="C84" s="24"/>
      <c r="D84" s="24"/>
      <c r="E84" s="20"/>
      <c r="F84" s="20"/>
      <c r="G84" s="20"/>
      <c r="H84" s="20"/>
      <c r="I84" s="20"/>
      <c r="J84" s="20"/>
      <c r="K84" s="20"/>
      <c r="L84" s="20"/>
      <c r="M84" s="20"/>
      <c r="N84" s="20"/>
      <c r="O84" s="20"/>
      <c r="P84" s="20"/>
      <c r="Q84" s="20"/>
      <c r="R84" s="20"/>
      <c r="S84" s="20"/>
      <c r="T84" s="20"/>
      <c r="U84" s="20"/>
      <c r="V84" s="20"/>
      <c r="W84" s="20"/>
      <c r="X84" s="20"/>
      <c r="Y84" s="20"/>
      <c r="Z84" s="20"/>
    </row>
    <row r="85" spans="1:26" ht="14.25" customHeight="1" x14ac:dyDescent="0.25">
      <c r="A85" s="24"/>
      <c r="B85" s="24"/>
      <c r="C85" s="24"/>
      <c r="D85" s="24"/>
      <c r="E85" s="20"/>
      <c r="F85" s="20"/>
      <c r="G85" s="20"/>
      <c r="H85" s="20"/>
      <c r="I85" s="20"/>
      <c r="J85" s="20"/>
      <c r="K85" s="20"/>
      <c r="L85" s="20"/>
      <c r="M85" s="20"/>
      <c r="N85" s="20"/>
      <c r="O85" s="20"/>
      <c r="P85" s="20"/>
      <c r="Q85" s="20"/>
      <c r="R85" s="20"/>
      <c r="S85" s="20"/>
      <c r="T85" s="20"/>
      <c r="U85" s="20"/>
      <c r="V85" s="20"/>
      <c r="W85" s="20"/>
      <c r="X85" s="20"/>
      <c r="Y85" s="20"/>
      <c r="Z85" s="20"/>
    </row>
    <row r="86" spans="1:26" ht="14.25" customHeight="1" x14ac:dyDescent="0.25">
      <c r="A86" s="24"/>
      <c r="B86" s="24"/>
      <c r="C86" s="24"/>
      <c r="D86" s="24"/>
      <c r="E86" s="20"/>
      <c r="F86" s="20"/>
      <c r="G86" s="20"/>
      <c r="H86" s="20"/>
      <c r="I86" s="20"/>
      <c r="J86" s="20"/>
      <c r="K86" s="20"/>
      <c r="L86" s="20"/>
      <c r="M86" s="20"/>
      <c r="N86" s="20"/>
      <c r="O86" s="20"/>
      <c r="P86" s="20"/>
      <c r="Q86" s="20"/>
      <c r="R86" s="20"/>
      <c r="S86" s="20"/>
      <c r="T86" s="20"/>
      <c r="U86" s="20"/>
      <c r="V86" s="20"/>
      <c r="W86" s="20"/>
      <c r="X86" s="20"/>
      <c r="Y86" s="20"/>
      <c r="Z86" s="20"/>
    </row>
    <row r="87" spans="1:26" ht="14.25" customHeight="1" x14ac:dyDescent="0.25">
      <c r="A87" s="24"/>
      <c r="B87" s="24"/>
      <c r="C87" s="24"/>
      <c r="D87" s="24"/>
      <c r="E87" s="20"/>
      <c r="F87" s="20"/>
      <c r="G87" s="20"/>
      <c r="H87" s="20"/>
      <c r="I87" s="20"/>
      <c r="J87" s="20"/>
      <c r="K87" s="20"/>
      <c r="L87" s="20"/>
      <c r="M87" s="20"/>
      <c r="N87" s="20"/>
      <c r="O87" s="20"/>
      <c r="P87" s="20"/>
      <c r="Q87" s="20"/>
      <c r="R87" s="20"/>
      <c r="S87" s="20"/>
      <c r="T87" s="20"/>
      <c r="U87" s="20"/>
      <c r="V87" s="20"/>
      <c r="W87" s="20"/>
      <c r="X87" s="20"/>
      <c r="Y87" s="20"/>
      <c r="Z87" s="20"/>
    </row>
    <row r="88" spans="1:26" ht="14.25" customHeight="1" x14ac:dyDescent="0.25">
      <c r="A88" s="24"/>
      <c r="B88" s="24"/>
      <c r="C88" s="24"/>
      <c r="D88" s="24"/>
      <c r="E88" s="20"/>
      <c r="F88" s="20"/>
      <c r="G88" s="20"/>
      <c r="H88" s="20"/>
      <c r="I88" s="20"/>
      <c r="J88" s="20"/>
      <c r="K88" s="20"/>
      <c r="L88" s="20"/>
      <c r="M88" s="20"/>
      <c r="N88" s="20"/>
      <c r="O88" s="20"/>
      <c r="P88" s="20"/>
      <c r="Q88" s="20"/>
      <c r="R88" s="20"/>
      <c r="S88" s="20"/>
      <c r="T88" s="20"/>
      <c r="U88" s="20"/>
      <c r="V88" s="20"/>
      <c r="W88" s="20"/>
      <c r="X88" s="20"/>
      <c r="Y88" s="20"/>
      <c r="Z88" s="20"/>
    </row>
    <row r="89" spans="1:26" ht="14.25" customHeight="1" x14ac:dyDescent="0.25">
      <c r="A89" s="24"/>
      <c r="B89" s="24"/>
      <c r="C89" s="24"/>
      <c r="D89" s="24"/>
      <c r="E89" s="20"/>
      <c r="F89" s="20"/>
      <c r="G89" s="20"/>
      <c r="H89" s="20"/>
      <c r="I89" s="20"/>
      <c r="J89" s="20"/>
      <c r="K89" s="20"/>
      <c r="L89" s="20"/>
      <c r="M89" s="20"/>
      <c r="N89" s="20"/>
      <c r="O89" s="20"/>
      <c r="P89" s="20"/>
      <c r="Q89" s="20"/>
      <c r="R89" s="20"/>
      <c r="S89" s="20"/>
      <c r="T89" s="20"/>
      <c r="U89" s="20"/>
      <c r="V89" s="20"/>
      <c r="W89" s="20"/>
      <c r="X89" s="20"/>
      <c r="Y89" s="20"/>
      <c r="Z89" s="20"/>
    </row>
    <row r="90" spans="1:26" ht="14.25" customHeight="1" x14ac:dyDescent="0.25">
      <c r="A90" s="24"/>
      <c r="B90" s="24"/>
      <c r="C90" s="24"/>
      <c r="D90" s="24"/>
      <c r="E90" s="20"/>
      <c r="F90" s="20"/>
      <c r="G90" s="20"/>
      <c r="H90" s="20"/>
      <c r="I90" s="20"/>
      <c r="J90" s="20"/>
      <c r="K90" s="20"/>
      <c r="L90" s="20"/>
      <c r="M90" s="20"/>
      <c r="N90" s="20"/>
      <c r="O90" s="20"/>
      <c r="P90" s="20"/>
      <c r="Q90" s="20"/>
      <c r="R90" s="20"/>
      <c r="S90" s="20"/>
      <c r="T90" s="20"/>
      <c r="U90" s="20"/>
      <c r="V90" s="20"/>
      <c r="W90" s="20"/>
      <c r="X90" s="20"/>
      <c r="Y90" s="20"/>
      <c r="Z90" s="20"/>
    </row>
    <row r="91" spans="1:26" ht="14.25" customHeight="1" x14ac:dyDescent="0.25">
      <c r="A91" s="24"/>
      <c r="B91" s="24"/>
      <c r="C91" s="24"/>
      <c r="D91" s="24"/>
      <c r="E91" s="20"/>
      <c r="F91" s="20"/>
      <c r="G91" s="20"/>
      <c r="H91" s="20"/>
      <c r="I91" s="20"/>
      <c r="J91" s="20"/>
      <c r="K91" s="20"/>
      <c r="L91" s="20"/>
      <c r="M91" s="20"/>
      <c r="N91" s="20"/>
      <c r="O91" s="20"/>
      <c r="P91" s="20"/>
      <c r="Q91" s="20"/>
      <c r="R91" s="20"/>
      <c r="S91" s="20"/>
      <c r="T91" s="20"/>
      <c r="U91" s="20"/>
      <c r="V91" s="20"/>
      <c r="W91" s="20"/>
      <c r="X91" s="20"/>
      <c r="Y91" s="20"/>
      <c r="Z91" s="20"/>
    </row>
    <row r="92" spans="1:26" ht="14.25" customHeight="1" x14ac:dyDescent="0.25">
      <c r="A92" s="24"/>
      <c r="B92" s="24"/>
      <c r="C92" s="24"/>
      <c r="D92" s="24"/>
      <c r="E92" s="20"/>
      <c r="F92" s="20"/>
      <c r="G92" s="20"/>
      <c r="H92" s="20"/>
      <c r="I92" s="20"/>
      <c r="J92" s="20"/>
      <c r="K92" s="20"/>
      <c r="L92" s="20"/>
      <c r="M92" s="20"/>
      <c r="N92" s="20"/>
      <c r="O92" s="20"/>
      <c r="P92" s="20"/>
      <c r="Q92" s="20"/>
      <c r="R92" s="20"/>
      <c r="S92" s="20"/>
      <c r="T92" s="20"/>
      <c r="U92" s="20"/>
      <c r="V92" s="20"/>
      <c r="W92" s="20"/>
      <c r="X92" s="20"/>
      <c r="Y92" s="20"/>
      <c r="Z92" s="20"/>
    </row>
    <row r="93" spans="1:26" ht="14.25" customHeight="1" x14ac:dyDescent="0.25">
      <c r="A93" s="24"/>
      <c r="B93" s="24"/>
      <c r="C93" s="24"/>
      <c r="D93" s="24"/>
      <c r="E93" s="20"/>
      <c r="F93" s="20"/>
      <c r="G93" s="20"/>
      <c r="H93" s="20"/>
      <c r="I93" s="20"/>
      <c r="J93" s="20"/>
      <c r="K93" s="20"/>
      <c r="L93" s="20"/>
      <c r="M93" s="20"/>
      <c r="N93" s="20"/>
      <c r="O93" s="20"/>
      <c r="P93" s="20"/>
      <c r="Q93" s="20"/>
      <c r="R93" s="20"/>
      <c r="S93" s="20"/>
      <c r="T93" s="20"/>
      <c r="U93" s="20"/>
      <c r="V93" s="20"/>
      <c r="W93" s="20"/>
      <c r="X93" s="20"/>
      <c r="Y93" s="20"/>
      <c r="Z93" s="20"/>
    </row>
    <row r="94" spans="1:26" ht="14.25" customHeight="1" x14ac:dyDescent="0.25">
      <c r="A94" s="24"/>
      <c r="B94" s="24"/>
      <c r="C94" s="24"/>
      <c r="D94" s="24"/>
      <c r="E94" s="20"/>
      <c r="F94" s="20"/>
      <c r="G94" s="20"/>
      <c r="H94" s="20"/>
      <c r="I94" s="20"/>
      <c r="J94" s="20"/>
      <c r="K94" s="20"/>
      <c r="L94" s="20"/>
      <c r="M94" s="20"/>
      <c r="N94" s="20"/>
      <c r="O94" s="20"/>
      <c r="P94" s="20"/>
      <c r="Q94" s="20"/>
      <c r="R94" s="20"/>
      <c r="S94" s="20"/>
      <c r="T94" s="20"/>
      <c r="U94" s="20"/>
      <c r="V94" s="20"/>
      <c r="W94" s="20"/>
      <c r="X94" s="20"/>
      <c r="Y94" s="20"/>
      <c r="Z94" s="20"/>
    </row>
    <row r="95" spans="1:26" ht="14.25" customHeight="1" x14ac:dyDescent="0.25">
      <c r="A95" s="24"/>
      <c r="B95" s="24"/>
      <c r="C95" s="24"/>
      <c r="D95" s="24"/>
      <c r="E95" s="20"/>
      <c r="F95" s="20"/>
      <c r="G95" s="20"/>
      <c r="H95" s="20"/>
      <c r="I95" s="20"/>
      <c r="J95" s="20"/>
      <c r="K95" s="20"/>
      <c r="L95" s="20"/>
      <c r="M95" s="20"/>
      <c r="N95" s="20"/>
      <c r="O95" s="20"/>
      <c r="P95" s="20"/>
      <c r="Q95" s="20"/>
      <c r="R95" s="20"/>
      <c r="S95" s="20"/>
      <c r="T95" s="20"/>
      <c r="U95" s="20"/>
      <c r="V95" s="20"/>
      <c r="W95" s="20"/>
      <c r="X95" s="20"/>
      <c r="Y95" s="20"/>
      <c r="Z95" s="20"/>
    </row>
    <row r="96" spans="1:26" ht="14.25" customHeight="1" x14ac:dyDescent="0.25">
      <c r="A96" s="24"/>
      <c r="B96" s="24"/>
      <c r="C96" s="24"/>
      <c r="D96" s="24"/>
      <c r="E96" s="20"/>
      <c r="F96" s="20"/>
      <c r="G96" s="20"/>
      <c r="H96" s="20"/>
      <c r="I96" s="20"/>
      <c r="J96" s="20"/>
      <c r="K96" s="20"/>
      <c r="L96" s="20"/>
      <c r="M96" s="20"/>
      <c r="N96" s="20"/>
      <c r="O96" s="20"/>
      <c r="P96" s="20"/>
      <c r="Q96" s="20"/>
      <c r="R96" s="20"/>
      <c r="S96" s="20"/>
      <c r="T96" s="20"/>
      <c r="U96" s="20"/>
      <c r="V96" s="20"/>
      <c r="W96" s="20"/>
      <c r="X96" s="20"/>
      <c r="Y96" s="20"/>
      <c r="Z96" s="20"/>
    </row>
    <row r="97" spans="1:26" ht="14.25" customHeight="1" x14ac:dyDescent="0.25">
      <c r="A97" s="24"/>
      <c r="B97" s="24"/>
      <c r="C97" s="24"/>
      <c r="D97" s="24"/>
      <c r="E97" s="20"/>
      <c r="F97" s="20"/>
      <c r="G97" s="20"/>
      <c r="H97" s="20"/>
      <c r="I97" s="20"/>
      <c r="J97" s="20"/>
      <c r="K97" s="20"/>
      <c r="L97" s="20"/>
      <c r="M97" s="20"/>
      <c r="N97" s="20"/>
      <c r="O97" s="20"/>
      <c r="P97" s="20"/>
      <c r="Q97" s="20"/>
      <c r="R97" s="20"/>
      <c r="S97" s="20"/>
      <c r="T97" s="20"/>
      <c r="U97" s="20"/>
      <c r="V97" s="20"/>
      <c r="W97" s="20"/>
      <c r="X97" s="20"/>
      <c r="Y97" s="20"/>
      <c r="Z97" s="20"/>
    </row>
    <row r="98" spans="1:26" ht="14.25" customHeight="1" x14ac:dyDescent="0.25">
      <c r="A98" s="24"/>
      <c r="B98" s="24"/>
      <c r="C98" s="24"/>
      <c r="D98" s="24"/>
      <c r="E98" s="20"/>
      <c r="F98" s="20"/>
      <c r="G98" s="20"/>
      <c r="H98" s="20"/>
      <c r="I98" s="20"/>
      <c r="J98" s="20"/>
      <c r="K98" s="20"/>
      <c r="L98" s="20"/>
      <c r="M98" s="20"/>
      <c r="N98" s="20"/>
      <c r="O98" s="20"/>
      <c r="P98" s="20"/>
      <c r="Q98" s="20"/>
      <c r="R98" s="20"/>
      <c r="S98" s="20"/>
      <c r="T98" s="20"/>
      <c r="U98" s="20"/>
      <c r="V98" s="20"/>
      <c r="W98" s="20"/>
      <c r="X98" s="20"/>
      <c r="Y98" s="20"/>
      <c r="Z98" s="20"/>
    </row>
    <row r="99" spans="1:26" ht="14.25" customHeight="1" x14ac:dyDescent="0.25">
      <c r="A99" s="24"/>
      <c r="B99" s="24"/>
      <c r="C99" s="24"/>
      <c r="D99" s="24"/>
      <c r="E99" s="20"/>
      <c r="F99" s="20"/>
      <c r="G99" s="20"/>
      <c r="H99" s="20"/>
      <c r="I99" s="20"/>
      <c r="J99" s="20"/>
      <c r="K99" s="20"/>
      <c r="L99" s="20"/>
      <c r="M99" s="20"/>
      <c r="N99" s="20"/>
      <c r="O99" s="20"/>
      <c r="P99" s="20"/>
      <c r="Q99" s="20"/>
      <c r="R99" s="20"/>
      <c r="S99" s="20"/>
      <c r="T99" s="20"/>
      <c r="U99" s="20"/>
      <c r="V99" s="20"/>
      <c r="W99" s="20"/>
      <c r="X99" s="20"/>
      <c r="Y99" s="20"/>
      <c r="Z99" s="20"/>
    </row>
    <row r="100" spans="1:26" ht="14.25" customHeight="1" x14ac:dyDescent="0.25">
      <c r="A100" s="24"/>
      <c r="B100" s="24"/>
      <c r="C100" s="24"/>
      <c r="D100" s="24"/>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4.25" customHeight="1" x14ac:dyDescent="0.25">
      <c r="A101" s="24"/>
      <c r="B101" s="24"/>
      <c r="C101" s="24"/>
      <c r="D101" s="24"/>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4.25" customHeight="1" x14ac:dyDescent="0.25">
      <c r="A102" s="24"/>
      <c r="B102" s="24"/>
      <c r="C102" s="24"/>
      <c r="D102" s="24"/>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4.25" customHeight="1" x14ac:dyDescent="0.25">
      <c r="A103" s="24"/>
      <c r="B103" s="24"/>
      <c r="C103" s="24"/>
      <c r="D103" s="24"/>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4.25" customHeight="1" x14ac:dyDescent="0.25">
      <c r="A104" s="24"/>
      <c r="B104" s="24"/>
      <c r="C104" s="24"/>
      <c r="D104" s="24"/>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4.25" customHeight="1" x14ac:dyDescent="0.25">
      <c r="A105" s="24"/>
      <c r="B105" s="24"/>
      <c r="C105" s="24"/>
      <c r="D105" s="24"/>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4.25" customHeight="1" x14ac:dyDescent="0.25">
      <c r="A106" s="24"/>
      <c r="B106" s="24"/>
      <c r="C106" s="24"/>
      <c r="D106" s="24"/>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4.25" customHeight="1" x14ac:dyDescent="0.25">
      <c r="A107" s="24"/>
      <c r="B107" s="24"/>
      <c r="C107" s="24"/>
      <c r="D107" s="24"/>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4.25" customHeight="1" x14ac:dyDescent="0.25">
      <c r="A108" s="24"/>
      <c r="B108" s="24"/>
      <c r="C108" s="24"/>
      <c r="D108" s="24"/>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4.25" customHeight="1" x14ac:dyDescent="0.25">
      <c r="A109" s="24"/>
      <c r="B109" s="24"/>
      <c r="C109" s="24"/>
      <c r="D109" s="24"/>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4.25" customHeight="1" x14ac:dyDescent="0.25">
      <c r="A110" s="24"/>
      <c r="B110" s="24"/>
      <c r="C110" s="24"/>
      <c r="D110" s="24"/>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4.25" customHeight="1" x14ac:dyDescent="0.25">
      <c r="A111" s="24"/>
      <c r="B111" s="24"/>
      <c r="C111" s="24"/>
      <c r="D111" s="24"/>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4.25" customHeight="1" x14ac:dyDescent="0.25">
      <c r="A112" s="24"/>
      <c r="B112" s="24"/>
      <c r="C112" s="24"/>
      <c r="D112" s="24"/>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4.25" customHeight="1" x14ac:dyDescent="0.25">
      <c r="A113" s="24"/>
      <c r="B113" s="24"/>
      <c r="C113" s="24"/>
      <c r="D113" s="24"/>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4.25" customHeight="1" x14ac:dyDescent="0.25">
      <c r="A114" s="24"/>
      <c r="B114" s="24"/>
      <c r="C114" s="24"/>
      <c r="D114" s="24"/>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4.25" customHeight="1" x14ac:dyDescent="0.25">
      <c r="A115" s="24"/>
      <c r="B115" s="24"/>
      <c r="C115" s="24"/>
      <c r="D115" s="24"/>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4.25" customHeight="1" x14ac:dyDescent="0.25">
      <c r="A116" s="24"/>
      <c r="B116" s="24"/>
      <c r="C116" s="24"/>
      <c r="D116" s="24"/>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4.25" customHeight="1" x14ac:dyDescent="0.25">
      <c r="A117" s="24"/>
      <c r="B117" s="24"/>
      <c r="C117" s="24"/>
      <c r="D117" s="24"/>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4.25" customHeight="1" x14ac:dyDescent="0.25">
      <c r="A118" s="24"/>
      <c r="B118" s="24"/>
      <c r="C118" s="24"/>
      <c r="D118" s="24"/>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4.25" customHeight="1" x14ac:dyDescent="0.25">
      <c r="A119" s="24"/>
      <c r="B119" s="24"/>
      <c r="C119" s="24"/>
      <c r="D119" s="24"/>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4.25" customHeight="1" x14ac:dyDescent="0.25">
      <c r="A120" s="24"/>
      <c r="B120" s="24"/>
      <c r="C120" s="24"/>
      <c r="D120" s="24"/>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4.25" customHeight="1" x14ac:dyDescent="0.25">
      <c r="A121" s="24"/>
      <c r="B121" s="24"/>
      <c r="C121" s="24"/>
      <c r="D121" s="24"/>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4.25" customHeight="1" x14ac:dyDescent="0.25">
      <c r="A122" s="24"/>
      <c r="B122" s="24"/>
      <c r="C122" s="24"/>
      <c r="D122" s="24"/>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4.25" customHeight="1" x14ac:dyDescent="0.25">
      <c r="A123" s="24"/>
      <c r="B123" s="24"/>
      <c r="C123" s="24"/>
      <c r="D123" s="24"/>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4.25" customHeight="1" x14ac:dyDescent="0.25">
      <c r="A124" s="24"/>
      <c r="B124" s="24"/>
      <c r="C124" s="24"/>
      <c r="D124" s="24"/>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4.25" customHeight="1" x14ac:dyDescent="0.25">
      <c r="A125" s="24"/>
      <c r="B125" s="24"/>
      <c r="C125" s="24"/>
      <c r="D125" s="24"/>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4.25" customHeight="1" x14ac:dyDescent="0.25">
      <c r="A126" s="24"/>
      <c r="B126" s="24"/>
      <c r="C126" s="24"/>
      <c r="D126" s="24"/>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4.25" customHeight="1" x14ac:dyDescent="0.25">
      <c r="A127" s="24"/>
      <c r="B127" s="24"/>
      <c r="C127" s="24"/>
      <c r="D127" s="24"/>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4.25" customHeight="1" x14ac:dyDescent="0.25">
      <c r="A128" s="24"/>
      <c r="B128" s="24"/>
      <c r="C128" s="24"/>
      <c r="D128" s="24"/>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4.25" customHeight="1" x14ac:dyDescent="0.25">
      <c r="A129" s="24"/>
      <c r="B129" s="24"/>
      <c r="C129" s="24"/>
      <c r="D129" s="24"/>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4.25" customHeight="1" x14ac:dyDescent="0.25">
      <c r="A130" s="24"/>
      <c r="B130" s="24"/>
      <c r="C130" s="24"/>
      <c r="D130" s="24"/>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4.25" customHeight="1" x14ac:dyDescent="0.25">
      <c r="A131" s="24"/>
      <c r="B131" s="24"/>
      <c r="C131" s="24"/>
      <c r="D131" s="24"/>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4.25" customHeight="1" x14ac:dyDescent="0.25">
      <c r="A132" s="24"/>
      <c r="B132" s="24"/>
      <c r="C132" s="24"/>
      <c r="D132" s="24"/>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4.25" customHeight="1" x14ac:dyDescent="0.25">
      <c r="A133" s="24"/>
      <c r="B133" s="24"/>
      <c r="C133" s="24"/>
      <c r="D133" s="24"/>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4.25" customHeight="1" x14ac:dyDescent="0.25">
      <c r="A134" s="24"/>
      <c r="B134" s="24"/>
      <c r="C134" s="24"/>
      <c r="D134" s="24"/>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4.25" customHeight="1" x14ac:dyDescent="0.25">
      <c r="A135" s="24"/>
      <c r="B135" s="24"/>
      <c r="C135" s="24"/>
      <c r="D135" s="24"/>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4.25" customHeight="1" x14ac:dyDescent="0.25">
      <c r="A136" s="24"/>
      <c r="B136" s="24"/>
      <c r="C136" s="24"/>
      <c r="D136" s="24"/>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4.25" customHeight="1" x14ac:dyDescent="0.25">
      <c r="A137" s="24"/>
      <c r="B137" s="24"/>
      <c r="C137" s="24"/>
      <c r="D137" s="24"/>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4.25" customHeight="1" x14ac:dyDescent="0.25">
      <c r="A138" s="24"/>
      <c r="B138" s="24"/>
      <c r="C138" s="24"/>
      <c r="D138" s="24"/>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4.25" customHeight="1" x14ac:dyDescent="0.25">
      <c r="A139" s="24"/>
      <c r="B139" s="24"/>
      <c r="C139" s="24"/>
      <c r="D139" s="24"/>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4.25" customHeight="1" x14ac:dyDescent="0.25">
      <c r="A140" s="24"/>
      <c r="B140" s="24"/>
      <c r="C140" s="24"/>
      <c r="D140" s="24"/>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4.25" customHeight="1" x14ac:dyDescent="0.25">
      <c r="A141" s="24"/>
      <c r="B141" s="24"/>
      <c r="C141" s="24"/>
      <c r="D141" s="24"/>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4.25" customHeight="1" x14ac:dyDescent="0.25">
      <c r="A142" s="24"/>
      <c r="B142" s="24"/>
      <c r="C142" s="24"/>
      <c r="D142" s="24"/>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4.25" customHeight="1" x14ac:dyDescent="0.25">
      <c r="A143" s="24"/>
      <c r="B143" s="24"/>
      <c r="C143" s="24"/>
      <c r="D143" s="24"/>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4.25" customHeight="1" x14ac:dyDescent="0.25">
      <c r="A144" s="24"/>
      <c r="B144" s="24"/>
      <c r="C144" s="24"/>
      <c r="D144" s="24"/>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4.25" customHeight="1" x14ac:dyDescent="0.25">
      <c r="A145" s="24"/>
      <c r="B145" s="24"/>
      <c r="C145" s="24"/>
      <c r="D145" s="24"/>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4.25" customHeight="1" x14ac:dyDescent="0.25">
      <c r="A146" s="24"/>
      <c r="B146" s="24"/>
      <c r="C146" s="24"/>
      <c r="D146" s="24"/>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4.25" customHeight="1" x14ac:dyDescent="0.25">
      <c r="A147" s="24"/>
      <c r="B147" s="24"/>
      <c r="C147" s="24"/>
      <c r="D147" s="24"/>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4.25" customHeight="1" x14ac:dyDescent="0.25">
      <c r="A148" s="24"/>
      <c r="B148" s="24"/>
      <c r="C148" s="24"/>
      <c r="D148" s="24"/>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4.25" customHeight="1" x14ac:dyDescent="0.25">
      <c r="A149" s="24"/>
      <c r="B149" s="24"/>
      <c r="C149" s="24"/>
      <c r="D149" s="24"/>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4.25" customHeight="1" x14ac:dyDescent="0.25">
      <c r="A150" s="24"/>
      <c r="B150" s="24"/>
      <c r="C150" s="24"/>
      <c r="D150" s="24"/>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4.25" customHeight="1" x14ac:dyDescent="0.25">
      <c r="A151" s="24"/>
      <c r="B151" s="24"/>
      <c r="C151" s="24"/>
      <c r="D151" s="24"/>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4.25" customHeight="1" x14ac:dyDescent="0.25">
      <c r="A152" s="24"/>
      <c r="B152" s="24"/>
      <c r="C152" s="24"/>
      <c r="D152" s="24"/>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4.25" customHeight="1" x14ac:dyDescent="0.25">
      <c r="A153" s="24"/>
      <c r="B153" s="24"/>
      <c r="C153" s="24"/>
      <c r="D153" s="24"/>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4.25" customHeight="1" x14ac:dyDescent="0.25">
      <c r="A154" s="24"/>
      <c r="B154" s="24"/>
      <c r="C154" s="24"/>
      <c r="D154" s="24"/>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4.25" customHeight="1" x14ac:dyDescent="0.25">
      <c r="A155" s="24"/>
      <c r="B155" s="24"/>
      <c r="C155" s="24"/>
      <c r="D155" s="24"/>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4.25" customHeight="1" x14ac:dyDescent="0.25">
      <c r="A156" s="24"/>
      <c r="B156" s="24"/>
      <c r="C156" s="24"/>
      <c r="D156" s="24"/>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4.25" customHeight="1" x14ac:dyDescent="0.25">
      <c r="A157" s="24"/>
      <c r="B157" s="24"/>
      <c r="C157" s="24"/>
      <c r="D157" s="24"/>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4.25" customHeight="1" x14ac:dyDescent="0.25">
      <c r="A158" s="24"/>
      <c r="B158" s="24"/>
      <c r="C158" s="24"/>
      <c r="D158" s="24"/>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4.25" customHeight="1" x14ac:dyDescent="0.25">
      <c r="A159" s="24"/>
      <c r="B159" s="24"/>
      <c r="C159" s="24"/>
      <c r="D159" s="24"/>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4.25" customHeight="1" x14ac:dyDescent="0.25">
      <c r="A160" s="24"/>
      <c r="B160" s="24"/>
      <c r="C160" s="24"/>
      <c r="D160" s="24"/>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4.25" customHeight="1" x14ac:dyDescent="0.25">
      <c r="A161" s="24"/>
      <c r="B161" s="24"/>
      <c r="C161" s="24"/>
      <c r="D161" s="24"/>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4.25" customHeight="1" x14ac:dyDescent="0.25">
      <c r="A162" s="24"/>
      <c r="B162" s="24"/>
      <c r="C162" s="24"/>
      <c r="D162" s="24"/>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4.25" customHeight="1" x14ac:dyDescent="0.25">
      <c r="A163" s="24"/>
      <c r="B163" s="24"/>
      <c r="C163" s="24"/>
      <c r="D163" s="24"/>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4.25" customHeight="1" x14ac:dyDescent="0.25">
      <c r="A164" s="24"/>
      <c r="B164" s="24"/>
      <c r="C164" s="24"/>
      <c r="D164" s="24"/>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4.25" customHeight="1" x14ac:dyDescent="0.25">
      <c r="A165" s="24"/>
      <c r="B165" s="24"/>
      <c r="C165" s="24"/>
      <c r="D165" s="24"/>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4.25" customHeight="1" x14ac:dyDescent="0.25">
      <c r="A166" s="24"/>
      <c r="B166" s="24"/>
      <c r="C166" s="24"/>
      <c r="D166" s="24"/>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4.25" customHeight="1" x14ac:dyDescent="0.25">
      <c r="A167" s="24"/>
      <c r="B167" s="24"/>
      <c r="C167" s="24"/>
      <c r="D167" s="24"/>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4.25" customHeight="1" x14ac:dyDescent="0.25">
      <c r="A168" s="24"/>
      <c r="B168" s="24"/>
      <c r="C168" s="24"/>
      <c r="D168" s="24"/>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4.25" customHeight="1" x14ac:dyDescent="0.25">
      <c r="A169" s="24"/>
      <c r="B169" s="24"/>
      <c r="C169" s="24"/>
      <c r="D169" s="24"/>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4.25" customHeight="1" x14ac:dyDescent="0.25">
      <c r="A170" s="24"/>
      <c r="B170" s="24"/>
      <c r="C170" s="24"/>
      <c r="D170" s="24"/>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4.25" customHeight="1" x14ac:dyDescent="0.25">
      <c r="A171" s="24"/>
      <c r="B171" s="24"/>
      <c r="C171" s="24"/>
      <c r="D171" s="24"/>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4.25" customHeight="1" x14ac:dyDescent="0.25">
      <c r="A172" s="24"/>
      <c r="B172" s="24"/>
      <c r="C172" s="24"/>
      <c r="D172" s="24"/>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4.25" customHeight="1" x14ac:dyDescent="0.25">
      <c r="A173" s="24"/>
      <c r="B173" s="24"/>
      <c r="C173" s="24"/>
      <c r="D173" s="24"/>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4.25" customHeight="1" x14ac:dyDescent="0.25">
      <c r="A174" s="24"/>
      <c r="B174" s="24"/>
      <c r="C174" s="24"/>
      <c r="D174" s="24"/>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4.25" customHeight="1" x14ac:dyDescent="0.25">
      <c r="A175" s="24"/>
      <c r="B175" s="24"/>
      <c r="C175" s="24"/>
      <c r="D175" s="24"/>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4.25" customHeight="1" x14ac:dyDescent="0.25">
      <c r="A176" s="24"/>
      <c r="B176" s="24"/>
      <c r="C176" s="24"/>
      <c r="D176" s="24"/>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4.25" customHeight="1" x14ac:dyDescent="0.25">
      <c r="A177" s="24"/>
      <c r="B177" s="24"/>
      <c r="C177" s="24"/>
      <c r="D177" s="24"/>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4.25" customHeight="1" x14ac:dyDescent="0.25">
      <c r="A178" s="24"/>
      <c r="B178" s="24"/>
      <c r="C178" s="24"/>
      <c r="D178" s="24"/>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4.25" customHeight="1" x14ac:dyDescent="0.25">
      <c r="A179" s="24"/>
      <c r="B179" s="24"/>
      <c r="C179" s="24"/>
      <c r="D179" s="24"/>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4.25" customHeight="1" x14ac:dyDescent="0.25">
      <c r="A180" s="24"/>
      <c r="B180" s="24"/>
      <c r="C180" s="24"/>
      <c r="D180" s="24"/>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4.25" customHeight="1" x14ac:dyDescent="0.25">
      <c r="A181" s="24"/>
      <c r="B181" s="24"/>
      <c r="C181" s="24"/>
      <c r="D181" s="24"/>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4.25" customHeight="1" x14ac:dyDescent="0.25">
      <c r="A182" s="24"/>
      <c r="B182" s="24"/>
      <c r="C182" s="24"/>
      <c r="D182" s="24"/>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4.25" customHeight="1" x14ac:dyDescent="0.25">
      <c r="A183" s="24"/>
      <c r="B183" s="24"/>
      <c r="C183" s="24"/>
      <c r="D183" s="24"/>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4.25" customHeight="1" x14ac:dyDescent="0.25">
      <c r="A184" s="24"/>
      <c r="B184" s="24"/>
      <c r="C184" s="24"/>
      <c r="D184" s="24"/>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4.25" customHeight="1" x14ac:dyDescent="0.25">
      <c r="A185" s="24"/>
      <c r="B185" s="24"/>
      <c r="C185" s="24"/>
      <c r="D185" s="24"/>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4.25" customHeight="1" x14ac:dyDescent="0.25">
      <c r="A186" s="24"/>
      <c r="B186" s="24"/>
      <c r="C186" s="24"/>
      <c r="D186" s="24"/>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4.25" customHeight="1" x14ac:dyDescent="0.25">
      <c r="A187" s="24"/>
      <c r="B187" s="24"/>
      <c r="C187" s="24"/>
      <c r="D187" s="24"/>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4.25" customHeight="1" x14ac:dyDescent="0.25">
      <c r="A188" s="24"/>
      <c r="B188" s="24"/>
      <c r="C188" s="24"/>
      <c r="D188" s="24"/>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4.25" customHeight="1" x14ac:dyDescent="0.25">
      <c r="A189" s="24"/>
      <c r="B189" s="24"/>
      <c r="C189" s="24"/>
      <c r="D189" s="24"/>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4.25" customHeight="1" x14ac:dyDescent="0.25">
      <c r="A190" s="24"/>
      <c r="B190" s="24"/>
      <c r="C190" s="24"/>
      <c r="D190" s="24"/>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4.25" customHeight="1" x14ac:dyDescent="0.25">
      <c r="A191" s="24"/>
      <c r="B191" s="24"/>
      <c r="C191" s="24"/>
      <c r="D191" s="24"/>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4.25" customHeight="1" x14ac:dyDescent="0.25">
      <c r="A192" s="24"/>
      <c r="B192" s="24"/>
      <c r="C192" s="24"/>
      <c r="D192" s="24"/>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4.25" customHeight="1" x14ac:dyDescent="0.25">
      <c r="A193" s="24"/>
      <c r="B193" s="24"/>
      <c r="C193" s="24"/>
      <c r="D193" s="24"/>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4.25" customHeight="1" x14ac:dyDescent="0.25">
      <c r="A194" s="24"/>
      <c r="B194" s="24"/>
      <c r="C194" s="24"/>
      <c r="D194" s="24"/>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4.25" customHeight="1" x14ac:dyDescent="0.25">
      <c r="A195" s="24"/>
      <c r="B195" s="24"/>
      <c r="C195" s="24"/>
      <c r="D195" s="24"/>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4.25" customHeight="1" x14ac:dyDescent="0.25">
      <c r="A196" s="24"/>
      <c r="B196" s="24"/>
      <c r="C196" s="24"/>
      <c r="D196" s="24"/>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4.25" customHeight="1" x14ac:dyDescent="0.25">
      <c r="A197" s="24"/>
      <c r="B197" s="24"/>
      <c r="C197" s="24"/>
      <c r="D197" s="24"/>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4.25" customHeight="1" x14ac:dyDescent="0.25">
      <c r="A198" s="24"/>
      <c r="B198" s="24"/>
      <c r="C198" s="24"/>
      <c r="D198" s="24"/>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4.25" customHeight="1" x14ac:dyDescent="0.25">
      <c r="A199" s="24"/>
      <c r="B199" s="24"/>
      <c r="C199" s="24"/>
      <c r="D199" s="24"/>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4.25" customHeight="1" x14ac:dyDescent="0.25">
      <c r="A200" s="24"/>
      <c r="B200" s="24"/>
      <c r="C200" s="24"/>
      <c r="D200" s="24"/>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4.25" customHeight="1" x14ac:dyDescent="0.25">
      <c r="A201" s="24"/>
      <c r="B201" s="24"/>
      <c r="C201" s="24"/>
      <c r="D201" s="24"/>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4.25" customHeight="1" x14ac:dyDescent="0.25">
      <c r="A202" s="24"/>
      <c r="B202" s="24"/>
      <c r="C202" s="24"/>
      <c r="D202" s="24"/>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4.25" customHeight="1" x14ac:dyDescent="0.25">
      <c r="A203" s="24"/>
      <c r="B203" s="24"/>
      <c r="C203" s="24"/>
      <c r="D203" s="24"/>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4.25" customHeight="1" x14ac:dyDescent="0.25">
      <c r="A204" s="24"/>
      <c r="B204" s="24"/>
      <c r="C204" s="24"/>
      <c r="D204" s="24"/>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4.25" customHeight="1" x14ac:dyDescent="0.25">
      <c r="A205" s="24"/>
      <c r="B205" s="24"/>
      <c r="C205" s="24"/>
      <c r="D205" s="24"/>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4.25" customHeight="1" x14ac:dyDescent="0.25">
      <c r="A206" s="24"/>
      <c r="B206" s="24"/>
      <c r="C206" s="24"/>
      <c r="D206" s="24"/>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4.25" customHeight="1" x14ac:dyDescent="0.25">
      <c r="A207" s="24"/>
      <c r="B207" s="24"/>
      <c r="C207" s="24"/>
      <c r="D207" s="24"/>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4.25" customHeight="1" x14ac:dyDescent="0.25">
      <c r="A208" s="24"/>
      <c r="B208" s="24"/>
      <c r="C208" s="24"/>
      <c r="D208" s="24"/>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4.25" customHeight="1" x14ac:dyDescent="0.25">
      <c r="A209" s="24"/>
      <c r="B209" s="24"/>
      <c r="C209" s="24"/>
      <c r="D209" s="24"/>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4.25" customHeight="1" x14ac:dyDescent="0.25">
      <c r="A210" s="24"/>
      <c r="B210" s="24"/>
      <c r="C210" s="24"/>
      <c r="D210" s="24"/>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4.25" customHeight="1" x14ac:dyDescent="0.25">
      <c r="A211" s="24"/>
      <c r="B211" s="24"/>
      <c r="C211" s="24"/>
      <c r="D211" s="24"/>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4.25" customHeight="1" x14ac:dyDescent="0.25">
      <c r="A212" s="24"/>
      <c r="B212" s="24"/>
      <c r="C212" s="24"/>
      <c r="D212" s="24"/>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4.25" customHeight="1" x14ac:dyDescent="0.25">
      <c r="A213" s="24"/>
      <c r="B213" s="24"/>
      <c r="C213" s="24"/>
      <c r="D213" s="24"/>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4.25" customHeight="1" x14ac:dyDescent="0.25">
      <c r="A214" s="24"/>
      <c r="B214" s="24"/>
      <c r="C214" s="24"/>
      <c r="D214" s="24"/>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4.25" customHeight="1" x14ac:dyDescent="0.25">
      <c r="A215" s="24"/>
      <c r="B215" s="24"/>
      <c r="C215" s="24"/>
      <c r="D215" s="24"/>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4.25" customHeight="1" x14ac:dyDescent="0.25">
      <c r="A216" s="24"/>
      <c r="B216" s="24"/>
      <c r="C216" s="24"/>
      <c r="D216" s="24"/>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4.25" customHeight="1" x14ac:dyDescent="0.25">
      <c r="A217" s="24"/>
      <c r="B217" s="24"/>
      <c r="C217" s="24"/>
      <c r="D217" s="24"/>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4.25" customHeight="1" x14ac:dyDescent="0.25">
      <c r="A218" s="24"/>
      <c r="B218" s="24"/>
      <c r="C218" s="24"/>
      <c r="D218" s="24"/>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4.25" customHeight="1" x14ac:dyDescent="0.25">
      <c r="A219" s="24"/>
      <c r="B219" s="24"/>
      <c r="C219" s="24"/>
      <c r="D219" s="24"/>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4.25" customHeight="1" x14ac:dyDescent="0.25">
      <c r="A220" s="24"/>
      <c r="B220" s="24"/>
      <c r="C220" s="24"/>
      <c r="D220" s="24"/>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4.25" customHeight="1" x14ac:dyDescent="0.25">
      <c r="A221" s="24"/>
      <c r="B221" s="24"/>
      <c r="C221" s="24"/>
      <c r="D221" s="24"/>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4.25" customHeight="1" x14ac:dyDescent="0.25">
      <c r="A222" s="24"/>
      <c r="B222" s="24"/>
      <c r="C222" s="24"/>
      <c r="D222" s="24"/>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4.25" customHeight="1" x14ac:dyDescent="0.25">
      <c r="A223" s="24"/>
      <c r="B223" s="24"/>
      <c r="C223" s="24"/>
      <c r="D223" s="24"/>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4.25" customHeight="1" x14ac:dyDescent="0.25">
      <c r="A224" s="24"/>
      <c r="B224" s="24"/>
      <c r="C224" s="24"/>
      <c r="D224" s="24"/>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4.25" customHeight="1" x14ac:dyDescent="0.25">
      <c r="A225" s="24"/>
      <c r="B225" s="24"/>
      <c r="C225" s="24"/>
      <c r="D225" s="24"/>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4.25" customHeight="1" x14ac:dyDescent="0.25">
      <c r="A226" s="24"/>
      <c r="B226" s="24"/>
      <c r="C226" s="24"/>
      <c r="D226" s="24"/>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4.25" customHeight="1" x14ac:dyDescent="0.25">
      <c r="A227" s="24"/>
      <c r="B227" s="24"/>
      <c r="C227" s="24"/>
      <c r="D227" s="24"/>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4.25" customHeight="1" x14ac:dyDescent="0.25">
      <c r="A228" s="24"/>
      <c r="B228" s="24"/>
      <c r="C228" s="24"/>
      <c r="D228" s="24"/>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4.25" customHeight="1" x14ac:dyDescent="0.25">
      <c r="A229" s="24"/>
      <c r="B229" s="24"/>
      <c r="C229" s="24"/>
      <c r="D229" s="24"/>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4.25" customHeight="1" x14ac:dyDescent="0.25">
      <c r="A230" s="24"/>
      <c r="B230" s="24"/>
      <c r="C230" s="24"/>
      <c r="D230" s="24"/>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4.25" customHeight="1" x14ac:dyDescent="0.25">
      <c r="A231" s="24"/>
      <c r="B231" s="24"/>
      <c r="C231" s="24"/>
      <c r="D231" s="24"/>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4.25" customHeight="1" x14ac:dyDescent="0.25">
      <c r="A232" s="24"/>
      <c r="B232" s="24"/>
      <c r="C232" s="24"/>
      <c r="D232" s="24"/>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4.25" customHeight="1" x14ac:dyDescent="0.25">
      <c r="A233" s="24"/>
      <c r="B233" s="24"/>
      <c r="C233" s="24"/>
      <c r="D233" s="24"/>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4.25" customHeight="1" x14ac:dyDescent="0.25">
      <c r="A234" s="24"/>
      <c r="B234" s="24"/>
      <c r="C234" s="24"/>
      <c r="D234" s="24"/>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4.25" customHeight="1" x14ac:dyDescent="0.25">
      <c r="A235" s="24"/>
      <c r="B235" s="24"/>
      <c r="C235" s="24"/>
      <c r="D235" s="24"/>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4.25" customHeight="1" x14ac:dyDescent="0.25">
      <c r="A236" s="24"/>
      <c r="B236" s="24"/>
      <c r="C236" s="24"/>
      <c r="D236" s="24"/>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4.25" customHeight="1" x14ac:dyDescent="0.25">
      <c r="A237" s="24"/>
      <c r="B237" s="24"/>
      <c r="C237" s="24"/>
      <c r="D237" s="24"/>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4.25" customHeight="1" x14ac:dyDescent="0.25">
      <c r="A238" s="24"/>
      <c r="B238" s="24"/>
      <c r="C238" s="24"/>
      <c r="D238" s="24"/>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4.25" customHeight="1" x14ac:dyDescent="0.25">
      <c r="A239" s="24"/>
      <c r="B239" s="24"/>
      <c r="C239" s="24"/>
      <c r="D239" s="24"/>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4.25" customHeight="1" x14ac:dyDescent="0.25">
      <c r="A240" s="24"/>
      <c r="B240" s="24"/>
      <c r="C240" s="24"/>
      <c r="D240" s="24"/>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4.25" customHeight="1" x14ac:dyDescent="0.25">
      <c r="A241" s="24"/>
      <c r="B241" s="24"/>
      <c r="C241" s="24"/>
      <c r="D241" s="24"/>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4.25" customHeight="1" x14ac:dyDescent="0.25">
      <c r="A242" s="24"/>
      <c r="B242" s="24"/>
      <c r="C242" s="24"/>
      <c r="D242" s="24"/>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4.25" customHeight="1" x14ac:dyDescent="0.25">
      <c r="A243" s="24"/>
      <c r="B243" s="24"/>
      <c r="C243" s="24"/>
      <c r="D243" s="24"/>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4.25" customHeight="1" x14ac:dyDescent="0.25">
      <c r="A244" s="24"/>
      <c r="B244" s="24"/>
      <c r="C244" s="24"/>
      <c r="D244" s="24"/>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4.25" customHeight="1" x14ac:dyDescent="0.25">
      <c r="A245" s="24"/>
      <c r="B245" s="24"/>
      <c r="C245" s="24"/>
      <c r="D245" s="24"/>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4.25" customHeight="1" x14ac:dyDescent="0.25">
      <c r="A246" s="24"/>
      <c r="B246" s="24"/>
      <c r="C246" s="24"/>
      <c r="D246" s="24"/>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4.25" customHeight="1" x14ac:dyDescent="0.25">
      <c r="A247" s="24"/>
      <c r="B247" s="24"/>
      <c r="C247" s="24"/>
      <c r="D247" s="24"/>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4.25" customHeight="1" x14ac:dyDescent="0.25">
      <c r="A248" s="24"/>
      <c r="B248" s="24"/>
      <c r="C248" s="24"/>
      <c r="D248" s="24"/>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4.25" customHeight="1" x14ac:dyDescent="0.25">
      <c r="A249" s="24"/>
      <c r="B249" s="24"/>
      <c r="C249" s="24"/>
      <c r="D249" s="24"/>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4.25" customHeight="1" x14ac:dyDescent="0.25">
      <c r="A250" s="24"/>
      <c r="B250" s="24"/>
      <c r="C250" s="24"/>
      <c r="D250" s="24"/>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4.25" customHeight="1" x14ac:dyDescent="0.25">
      <c r="A251" s="24"/>
      <c r="B251" s="24"/>
      <c r="C251" s="24"/>
      <c r="D251" s="24"/>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4.25" customHeight="1" x14ac:dyDescent="0.25">
      <c r="A252" s="24"/>
      <c r="B252" s="24"/>
      <c r="C252" s="24"/>
      <c r="D252" s="24"/>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4.25" customHeight="1" x14ac:dyDescent="0.25">
      <c r="A253" s="24"/>
      <c r="B253" s="24"/>
      <c r="C253" s="24"/>
      <c r="D253" s="24"/>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4.25" customHeight="1" x14ac:dyDescent="0.25">
      <c r="A254" s="24"/>
      <c r="B254" s="24"/>
      <c r="C254" s="24"/>
      <c r="D254" s="24"/>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4.25" customHeight="1" x14ac:dyDescent="0.25">
      <c r="A255" s="24"/>
      <c r="B255" s="24"/>
      <c r="C255" s="24"/>
      <c r="D255" s="24"/>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4.25" customHeight="1" x14ac:dyDescent="0.25">
      <c r="A256" s="24"/>
      <c r="B256" s="24"/>
      <c r="C256" s="24"/>
      <c r="D256" s="24"/>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4.25" customHeight="1" x14ac:dyDescent="0.25">
      <c r="A257" s="24"/>
      <c r="B257" s="24"/>
      <c r="C257" s="24"/>
      <c r="D257" s="24"/>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4.25" customHeight="1" x14ac:dyDescent="0.25">
      <c r="A258" s="24"/>
      <c r="B258" s="24"/>
      <c r="C258" s="24"/>
      <c r="D258" s="24"/>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4.25" customHeight="1" x14ac:dyDescent="0.25">
      <c r="A259" s="24"/>
      <c r="B259" s="24"/>
      <c r="C259" s="24"/>
      <c r="D259" s="24"/>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4.25" customHeight="1" x14ac:dyDescent="0.25">
      <c r="A260" s="24"/>
      <c r="B260" s="24"/>
      <c r="C260" s="24"/>
      <c r="D260" s="24"/>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4.25" customHeight="1" x14ac:dyDescent="0.25">
      <c r="A261" s="24"/>
      <c r="B261" s="24"/>
      <c r="C261" s="24"/>
      <c r="D261" s="24"/>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4.25" customHeight="1" x14ac:dyDescent="0.25">
      <c r="A262" s="24"/>
      <c r="B262" s="24"/>
      <c r="C262" s="24"/>
      <c r="D262" s="24"/>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4.25" customHeight="1" x14ac:dyDescent="0.25">
      <c r="A263" s="24"/>
      <c r="B263" s="24"/>
      <c r="C263" s="24"/>
      <c r="D263" s="24"/>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4.25" customHeight="1" x14ac:dyDescent="0.25">
      <c r="A264" s="24"/>
      <c r="B264" s="24"/>
      <c r="C264" s="24"/>
      <c r="D264" s="24"/>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4.25" customHeight="1" x14ac:dyDescent="0.25">
      <c r="A265" s="24"/>
      <c r="B265" s="24"/>
      <c r="C265" s="24"/>
      <c r="D265" s="24"/>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4.25" customHeight="1" x14ac:dyDescent="0.25">
      <c r="A266" s="24"/>
      <c r="B266" s="24"/>
      <c r="C266" s="24"/>
      <c r="D266" s="24"/>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4.25" customHeight="1" x14ac:dyDescent="0.25">
      <c r="A267" s="24"/>
      <c r="B267" s="24"/>
      <c r="C267" s="24"/>
      <c r="D267" s="24"/>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4.25" customHeight="1" x14ac:dyDescent="0.25">
      <c r="A268" s="24"/>
      <c r="B268" s="24"/>
      <c r="C268" s="24"/>
      <c r="D268" s="24"/>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4.25" customHeight="1" x14ac:dyDescent="0.25">
      <c r="A269" s="24"/>
      <c r="B269" s="24"/>
      <c r="C269" s="24"/>
      <c r="D269" s="24"/>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4.25" customHeight="1" x14ac:dyDescent="0.25">
      <c r="A270" s="24"/>
      <c r="B270" s="24"/>
      <c r="C270" s="24"/>
      <c r="D270" s="24"/>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4.25" customHeight="1" x14ac:dyDescent="0.25">
      <c r="A271" s="24"/>
      <c r="B271" s="24"/>
      <c r="C271" s="24"/>
      <c r="D271" s="24"/>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4.25" customHeight="1" x14ac:dyDescent="0.25">
      <c r="A272" s="24"/>
      <c r="B272" s="24"/>
      <c r="C272" s="24"/>
      <c r="D272" s="24"/>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4.25" customHeight="1" x14ac:dyDescent="0.25">
      <c r="A273" s="24"/>
      <c r="B273" s="24"/>
      <c r="C273" s="24"/>
      <c r="D273" s="24"/>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4.25" customHeight="1" x14ac:dyDescent="0.25">
      <c r="A274" s="24"/>
      <c r="B274" s="24"/>
      <c r="C274" s="24"/>
      <c r="D274" s="24"/>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4.25" customHeight="1" x14ac:dyDescent="0.25">
      <c r="A275" s="24"/>
      <c r="B275" s="24"/>
      <c r="C275" s="24"/>
      <c r="D275" s="24"/>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4.25" customHeight="1" x14ac:dyDescent="0.25">
      <c r="A276" s="24"/>
      <c r="B276" s="24"/>
      <c r="C276" s="24"/>
      <c r="D276" s="24"/>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4.25" customHeight="1" x14ac:dyDescent="0.25">
      <c r="A277" s="24"/>
      <c r="B277" s="24"/>
      <c r="C277" s="24"/>
      <c r="D277" s="24"/>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4.25" customHeight="1" x14ac:dyDescent="0.25">
      <c r="A278" s="24"/>
      <c r="B278" s="24"/>
      <c r="C278" s="24"/>
      <c r="D278" s="24"/>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4.25" customHeight="1" x14ac:dyDescent="0.25">
      <c r="A279" s="24"/>
      <c r="B279" s="24"/>
      <c r="C279" s="24"/>
      <c r="D279" s="24"/>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4.25" customHeight="1" x14ac:dyDescent="0.25">
      <c r="A280" s="24"/>
      <c r="B280" s="24"/>
      <c r="C280" s="24"/>
      <c r="D280" s="24"/>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4.25" customHeight="1" x14ac:dyDescent="0.25">
      <c r="A281" s="24"/>
      <c r="B281" s="24"/>
      <c r="C281" s="24"/>
      <c r="D281" s="24"/>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4.25" customHeight="1" x14ac:dyDescent="0.25">
      <c r="A282" s="24"/>
      <c r="B282" s="24"/>
      <c r="C282" s="24"/>
      <c r="D282" s="24"/>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4.25" customHeight="1" x14ac:dyDescent="0.25">
      <c r="A283" s="24"/>
      <c r="B283" s="24"/>
      <c r="C283" s="24"/>
      <c r="D283" s="24"/>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4.25" customHeight="1" x14ac:dyDescent="0.25">
      <c r="A284" s="24"/>
      <c r="B284" s="24"/>
      <c r="C284" s="24"/>
      <c r="D284" s="24"/>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4.25" customHeight="1" x14ac:dyDescent="0.25">
      <c r="A285" s="24"/>
      <c r="B285" s="24"/>
      <c r="C285" s="24"/>
      <c r="D285" s="24"/>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4.25" customHeight="1" x14ac:dyDescent="0.25">
      <c r="A286" s="24"/>
      <c r="B286" s="24"/>
      <c r="C286" s="24"/>
      <c r="D286" s="24"/>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4.25" customHeight="1" x14ac:dyDescent="0.25">
      <c r="A287" s="24"/>
      <c r="B287" s="24"/>
      <c r="C287" s="24"/>
      <c r="D287" s="24"/>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4.25" customHeight="1" x14ac:dyDescent="0.25">
      <c r="A288" s="24"/>
      <c r="B288" s="24"/>
      <c r="C288" s="24"/>
      <c r="D288" s="24"/>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4.25" customHeight="1" x14ac:dyDescent="0.25">
      <c r="A289" s="24"/>
      <c r="B289" s="24"/>
      <c r="C289" s="24"/>
      <c r="D289" s="24"/>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4.25" customHeight="1" x14ac:dyDescent="0.25">
      <c r="A290" s="24"/>
      <c r="B290" s="24"/>
      <c r="C290" s="24"/>
      <c r="D290" s="24"/>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4.25" customHeight="1" x14ac:dyDescent="0.25">
      <c r="A291" s="24"/>
      <c r="B291" s="24"/>
      <c r="C291" s="24"/>
      <c r="D291" s="24"/>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4.25" customHeight="1" x14ac:dyDescent="0.25">
      <c r="A292" s="24"/>
      <c r="B292" s="24"/>
      <c r="C292" s="24"/>
      <c r="D292" s="24"/>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4.25" customHeight="1" x14ac:dyDescent="0.25">
      <c r="A293" s="24"/>
      <c r="B293" s="24"/>
      <c r="C293" s="24"/>
      <c r="D293" s="24"/>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4.25" customHeight="1" x14ac:dyDescent="0.25">
      <c r="A294" s="24"/>
      <c r="B294" s="24"/>
      <c r="C294" s="24"/>
      <c r="D294" s="24"/>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4.25" customHeight="1" x14ac:dyDescent="0.25">
      <c r="A295" s="24"/>
      <c r="B295" s="24"/>
      <c r="C295" s="24"/>
      <c r="D295" s="24"/>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4.25" customHeight="1" x14ac:dyDescent="0.25">
      <c r="A296" s="24"/>
      <c r="B296" s="24"/>
      <c r="C296" s="24"/>
      <c r="D296" s="24"/>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4.25" customHeight="1" x14ac:dyDescent="0.25">
      <c r="A297" s="24"/>
      <c r="B297" s="24"/>
      <c r="C297" s="24"/>
      <c r="D297" s="24"/>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4.25" customHeight="1" x14ac:dyDescent="0.25">
      <c r="A298" s="24"/>
      <c r="B298" s="24"/>
      <c r="C298" s="24"/>
      <c r="D298" s="24"/>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4.25" customHeight="1" x14ac:dyDescent="0.25">
      <c r="A299" s="24"/>
      <c r="B299" s="24"/>
      <c r="C299" s="24"/>
      <c r="D299" s="24"/>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4.25" customHeight="1" x14ac:dyDescent="0.25">
      <c r="A300" s="24"/>
      <c r="B300" s="24"/>
      <c r="C300" s="24"/>
      <c r="D300" s="24"/>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4.25" customHeight="1" x14ac:dyDescent="0.25">
      <c r="A301" s="24"/>
      <c r="B301" s="24"/>
      <c r="C301" s="24"/>
      <c r="D301" s="24"/>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4.25" customHeight="1" x14ac:dyDescent="0.25">
      <c r="A302" s="24"/>
      <c r="B302" s="24"/>
      <c r="C302" s="24"/>
      <c r="D302" s="24"/>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4.25" customHeight="1" x14ac:dyDescent="0.25">
      <c r="A303" s="24"/>
      <c r="B303" s="24"/>
      <c r="C303" s="24"/>
      <c r="D303" s="24"/>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4.25" customHeight="1" x14ac:dyDescent="0.25">
      <c r="A304" s="24"/>
      <c r="B304" s="24"/>
      <c r="C304" s="24"/>
      <c r="D304" s="24"/>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4.25" customHeight="1" x14ac:dyDescent="0.25">
      <c r="A305" s="24"/>
      <c r="B305" s="24"/>
      <c r="C305" s="24"/>
      <c r="D305" s="24"/>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4.25" customHeight="1" x14ac:dyDescent="0.25">
      <c r="A306" s="24"/>
      <c r="B306" s="24"/>
      <c r="C306" s="24"/>
      <c r="D306" s="24"/>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4.25" customHeight="1" x14ac:dyDescent="0.25">
      <c r="A307" s="24"/>
      <c r="B307" s="24"/>
      <c r="C307" s="24"/>
      <c r="D307" s="24"/>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4.25" customHeight="1" x14ac:dyDescent="0.25">
      <c r="A308" s="24"/>
      <c r="B308" s="24"/>
      <c r="C308" s="24"/>
      <c r="D308" s="24"/>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4.25" customHeight="1" x14ac:dyDescent="0.25">
      <c r="A309" s="24"/>
      <c r="B309" s="24"/>
      <c r="C309" s="24"/>
      <c r="D309" s="24"/>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4.25" customHeight="1" x14ac:dyDescent="0.25">
      <c r="A310" s="24"/>
      <c r="B310" s="24"/>
      <c r="C310" s="24"/>
      <c r="D310" s="24"/>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4.25" customHeight="1" x14ac:dyDescent="0.25">
      <c r="A311" s="24"/>
      <c r="B311" s="24"/>
      <c r="C311" s="24"/>
      <c r="D311" s="24"/>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4.25" customHeight="1" x14ac:dyDescent="0.25">
      <c r="A312" s="24"/>
      <c r="B312" s="24"/>
      <c r="C312" s="24"/>
      <c r="D312" s="24"/>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4.25" customHeight="1" x14ac:dyDescent="0.25">
      <c r="A313" s="24"/>
      <c r="B313" s="24"/>
      <c r="C313" s="24"/>
      <c r="D313" s="24"/>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4.25" customHeight="1" x14ac:dyDescent="0.25">
      <c r="A314" s="24"/>
      <c r="B314" s="24"/>
      <c r="C314" s="24"/>
      <c r="D314" s="24"/>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4.25" customHeight="1" x14ac:dyDescent="0.25">
      <c r="A315" s="24"/>
      <c r="B315" s="24"/>
      <c r="C315" s="24"/>
      <c r="D315" s="24"/>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4.25" customHeight="1" x14ac:dyDescent="0.25">
      <c r="A316" s="24"/>
      <c r="B316" s="24"/>
      <c r="C316" s="24"/>
      <c r="D316" s="24"/>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4.25" customHeight="1" x14ac:dyDescent="0.25">
      <c r="A317" s="24"/>
      <c r="B317" s="24"/>
      <c r="C317" s="24"/>
      <c r="D317" s="24"/>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4.25" customHeight="1" x14ac:dyDescent="0.25">
      <c r="A318" s="24"/>
      <c r="B318" s="24"/>
      <c r="C318" s="24"/>
      <c r="D318" s="24"/>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4.25" customHeight="1" x14ac:dyDescent="0.25">
      <c r="A319" s="24"/>
      <c r="B319" s="24"/>
      <c r="C319" s="24"/>
      <c r="D319" s="24"/>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4.25" customHeight="1" x14ac:dyDescent="0.25">
      <c r="A320" s="24"/>
      <c r="B320" s="24"/>
      <c r="C320" s="24"/>
      <c r="D320" s="24"/>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4.25" customHeight="1" x14ac:dyDescent="0.25">
      <c r="A321" s="24"/>
      <c r="B321" s="24"/>
      <c r="C321" s="24"/>
      <c r="D321" s="24"/>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4.25" customHeight="1" x14ac:dyDescent="0.25">
      <c r="A322" s="24"/>
      <c r="B322" s="24"/>
      <c r="C322" s="24"/>
      <c r="D322" s="24"/>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4.25" customHeight="1" x14ac:dyDescent="0.25">
      <c r="A323" s="24"/>
      <c r="B323" s="24"/>
      <c r="C323" s="24"/>
      <c r="D323" s="24"/>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4.25" customHeight="1" x14ac:dyDescent="0.25">
      <c r="A324" s="24"/>
      <c r="B324" s="24"/>
      <c r="C324" s="24"/>
      <c r="D324" s="24"/>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4.25" customHeight="1" x14ac:dyDescent="0.25">
      <c r="A325" s="24"/>
      <c r="B325" s="24"/>
      <c r="C325" s="24"/>
      <c r="D325" s="24"/>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4.25" customHeight="1" x14ac:dyDescent="0.25">
      <c r="A326" s="24"/>
      <c r="B326" s="24"/>
      <c r="C326" s="24"/>
      <c r="D326" s="24"/>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4.25" customHeight="1" x14ac:dyDescent="0.25">
      <c r="A327" s="24"/>
      <c r="B327" s="24"/>
      <c r="C327" s="24"/>
      <c r="D327" s="24"/>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4.25" customHeight="1" x14ac:dyDescent="0.25">
      <c r="A328" s="24"/>
      <c r="B328" s="24"/>
      <c r="C328" s="24"/>
      <c r="D328" s="24"/>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4.25" customHeight="1" x14ac:dyDescent="0.25">
      <c r="A329" s="24"/>
      <c r="B329" s="24"/>
      <c r="C329" s="24"/>
      <c r="D329" s="24"/>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4.25" customHeight="1" x14ac:dyDescent="0.25">
      <c r="A330" s="24"/>
      <c r="B330" s="24"/>
      <c r="C330" s="24"/>
      <c r="D330" s="24"/>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4.25" customHeight="1" x14ac:dyDescent="0.25">
      <c r="A331" s="24"/>
      <c r="B331" s="24"/>
      <c r="C331" s="24"/>
      <c r="D331" s="24"/>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4.25" customHeight="1" x14ac:dyDescent="0.25">
      <c r="A332" s="24"/>
      <c r="B332" s="24"/>
      <c r="C332" s="24"/>
      <c r="D332" s="24"/>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4.25" customHeight="1" x14ac:dyDescent="0.25">
      <c r="A333" s="24"/>
      <c r="B333" s="24"/>
      <c r="C333" s="24"/>
      <c r="D333" s="24"/>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4.25" customHeight="1" x14ac:dyDescent="0.25">
      <c r="A334" s="24"/>
      <c r="B334" s="24"/>
      <c r="C334" s="24"/>
      <c r="D334" s="24"/>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4.25" customHeight="1" x14ac:dyDescent="0.25">
      <c r="A335" s="24"/>
      <c r="B335" s="24"/>
      <c r="C335" s="24"/>
      <c r="D335" s="24"/>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4.25" customHeight="1" x14ac:dyDescent="0.25">
      <c r="A336" s="24"/>
      <c r="B336" s="24"/>
      <c r="C336" s="24"/>
      <c r="D336" s="24"/>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4.25" customHeight="1" x14ac:dyDescent="0.25">
      <c r="A337" s="24"/>
      <c r="B337" s="24"/>
      <c r="C337" s="24"/>
      <c r="D337" s="24"/>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4.25" customHeight="1" x14ac:dyDescent="0.25">
      <c r="A338" s="24"/>
      <c r="B338" s="24"/>
      <c r="C338" s="24"/>
      <c r="D338" s="24"/>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4.25" customHeight="1" x14ac:dyDescent="0.25">
      <c r="A339" s="24"/>
      <c r="B339" s="24"/>
      <c r="C339" s="24"/>
      <c r="D339" s="24"/>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4.25" customHeight="1" x14ac:dyDescent="0.25">
      <c r="A340" s="24"/>
      <c r="B340" s="24"/>
      <c r="C340" s="24"/>
      <c r="D340" s="24"/>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4.25" customHeight="1" x14ac:dyDescent="0.25">
      <c r="A341" s="24"/>
      <c r="B341" s="24"/>
      <c r="C341" s="24"/>
      <c r="D341" s="24"/>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4.25" customHeight="1" x14ac:dyDescent="0.25">
      <c r="A342" s="24"/>
      <c r="B342" s="24"/>
      <c r="C342" s="24"/>
      <c r="D342" s="24"/>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4.25" customHeight="1" x14ac:dyDescent="0.25">
      <c r="A343" s="24"/>
      <c r="B343" s="24"/>
      <c r="C343" s="24"/>
      <c r="D343" s="24"/>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4.25" customHeight="1" x14ac:dyDescent="0.25">
      <c r="A344" s="24"/>
      <c r="B344" s="24"/>
      <c r="C344" s="24"/>
      <c r="D344" s="24"/>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4.25" customHeight="1" x14ac:dyDescent="0.25">
      <c r="A345" s="24"/>
      <c r="B345" s="24"/>
      <c r="C345" s="24"/>
      <c r="D345" s="24"/>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4.25" customHeight="1" x14ac:dyDescent="0.25">
      <c r="A346" s="24"/>
      <c r="B346" s="24"/>
      <c r="C346" s="24"/>
      <c r="D346" s="24"/>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4.25" customHeight="1" x14ac:dyDescent="0.25">
      <c r="A347" s="24"/>
      <c r="B347" s="24"/>
      <c r="C347" s="24"/>
      <c r="D347" s="24"/>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4.25" customHeight="1" x14ac:dyDescent="0.25">
      <c r="A348" s="24"/>
      <c r="B348" s="24"/>
      <c r="C348" s="24"/>
      <c r="D348" s="24"/>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4.25" customHeight="1" x14ac:dyDescent="0.25">
      <c r="A349" s="24"/>
      <c r="B349" s="24"/>
      <c r="C349" s="24"/>
      <c r="D349" s="24"/>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4.25" customHeight="1" x14ac:dyDescent="0.25">
      <c r="A350" s="24"/>
      <c r="B350" s="24"/>
      <c r="C350" s="24"/>
      <c r="D350" s="24"/>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4.25" customHeight="1" x14ac:dyDescent="0.25">
      <c r="A351" s="24"/>
      <c r="B351" s="24"/>
      <c r="C351" s="24"/>
      <c r="D351" s="24"/>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4.25" customHeight="1" x14ac:dyDescent="0.25">
      <c r="A352" s="24"/>
      <c r="B352" s="24"/>
      <c r="C352" s="24"/>
      <c r="D352" s="24"/>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4.25" customHeight="1" x14ac:dyDescent="0.25">
      <c r="A353" s="24"/>
      <c r="B353" s="24"/>
      <c r="C353" s="24"/>
      <c r="D353" s="24"/>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4.25" customHeight="1" x14ac:dyDescent="0.25">
      <c r="A354" s="24"/>
      <c r="B354" s="24"/>
      <c r="C354" s="24"/>
      <c r="D354" s="24"/>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4.25" customHeight="1" x14ac:dyDescent="0.25">
      <c r="A355" s="24"/>
      <c r="B355" s="24"/>
      <c r="C355" s="24"/>
      <c r="D355" s="24"/>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4.25" customHeight="1" x14ac:dyDescent="0.25">
      <c r="A356" s="24"/>
      <c r="B356" s="24"/>
      <c r="C356" s="24"/>
      <c r="D356" s="24"/>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4.25" customHeight="1" x14ac:dyDescent="0.25">
      <c r="A357" s="24"/>
      <c r="B357" s="24"/>
      <c r="C357" s="24"/>
      <c r="D357" s="24"/>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4.25" customHeight="1" x14ac:dyDescent="0.25">
      <c r="A358" s="24"/>
      <c r="B358" s="24"/>
      <c r="C358" s="24"/>
      <c r="D358" s="24"/>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4.25" customHeight="1" x14ac:dyDescent="0.25">
      <c r="A359" s="24"/>
      <c r="B359" s="24"/>
      <c r="C359" s="24"/>
      <c r="D359" s="24"/>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4.25" customHeight="1" x14ac:dyDescent="0.25">
      <c r="A360" s="24"/>
      <c r="B360" s="24"/>
      <c r="C360" s="24"/>
      <c r="D360" s="24"/>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4.25" customHeight="1" x14ac:dyDescent="0.25">
      <c r="A361" s="24"/>
      <c r="B361" s="24"/>
      <c r="C361" s="24"/>
      <c r="D361" s="24"/>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4.25" customHeight="1" x14ac:dyDescent="0.25">
      <c r="A362" s="24"/>
      <c r="B362" s="24"/>
      <c r="C362" s="24"/>
      <c r="D362" s="24"/>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4.25" customHeight="1" x14ac:dyDescent="0.25">
      <c r="A363" s="24"/>
      <c r="B363" s="24"/>
      <c r="C363" s="24"/>
      <c r="D363" s="24"/>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4.25" customHeight="1" x14ac:dyDescent="0.25">
      <c r="A364" s="24"/>
      <c r="B364" s="24"/>
      <c r="C364" s="24"/>
      <c r="D364" s="24"/>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4.25" customHeight="1" x14ac:dyDescent="0.25">
      <c r="A365" s="24"/>
      <c r="B365" s="24"/>
      <c r="C365" s="24"/>
      <c r="D365" s="24"/>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4.25" customHeight="1" x14ac:dyDescent="0.25">
      <c r="A366" s="24"/>
      <c r="B366" s="24"/>
      <c r="C366" s="24"/>
      <c r="D366" s="24"/>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4.25" customHeight="1" x14ac:dyDescent="0.25">
      <c r="A367" s="24"/>
      <c r="B367" s="24"/>
      <c r="C367" s="24"/>
      <c r="D367" s="24"/>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4.25" customHeight="1" x14ac:dyDescent="0.25">
      <c r="A368" s="24"/>
      <c r="B368" s="24"/>
      <c r="C368" s="24"/>
      <c r="D368" s="24"/>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4.25" customHeight="1" x14ac:dyDescent="0.25">
      <c r="A369" s="24"/>
      <c r="B369" s="24"/>
      <c r="C369" s="24"/>
      <c r="D369" s="24"/>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4.25" customHeight="1" x14ac:dyDescent="0.25">
      <c r="A370" s="24"/>
      <c r="B370" s="24"/>
      <c r="C370" s="24"/>
      <c r="D370" s="24"/>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4.25" customHeight="1" x14ac:dyDescent="0.25">
      <c r="A371" s="24"/>
      <c r="B371" s="24"/>
      <c r="C371" s="24"/>
      <c r="D371" s="24"/>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4.25" customHeight="1" x14ac:dyDescent="0.25">
      <c r="A372" s="24"/>
      <c r="B372" s="24"/>
      <c r="C372" s="24"/>
      <c r="D372" s="24"/>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4.25" customHeight="1" x14ac:dyDescent="0.25">
      <c r="A373" s="24"/>
      <c r="B373" s="24"/>
      <c r="C373" s="24"/>
      <c r="D373" s="24"/>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4.25" customHeight="1" x14ac:dyDescent="0.25">
      <c r="A374" s="24"/>
      <c r="B374" s="24"/>
      <c r="C374" s="24"/>
      <c r="D374" s="24"/>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4.25" customHeight="1" x14ac:dyDescent="0.25">
      <c r="A375" s="24"/>
      <c r="B375" s="24"/>
      <c r="C375" s="24"/>
      <c r="D375" s="24"/>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4.25" customHeight="1" x14ac:dyDescent="0.25">
      <c r="A376" s="24"/>
      <c r="B376" s="24"/>
      <c r="C376" s="24"/>
      <c r="D376" s="24"/>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4.25" customHeight="1" x14ac:dyDescent="0.25">
      <c r="A377" s="24"/>
      <c r="B377" s="24"/>
      <c r="C377" s="24"/>
      <c r="D377" s="24"/>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4.25" customHeight="1" x14ac:dyDescent="0.25">
      <c r="A378" s="24"/>
      <c r="B378" s="24"/>
      <c r="C378" s="24"/>
      <c r="D378" s="24"/>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4.25" customHeight="1" x14ac:dyDescent="0.25">
      <c r="A379" s="24"/>
      <c r="B379" s="24"/>
      <c r="C379" s="24"/>
      <c r="D379" s="24"/>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4.25" customHeight="1" x14ac:dyDescent="0.25">
      <c r="A380" s="24"/>
      <c r="B380" s="24"/>
      <c r="C380" s="24"/>
      <c r="D380" s="24"/>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4.25" customHeight="1" x14ac:dyDescent="0.25">
      <c r="A381" s="24"/>
      <c r="B381" s="24"/>
      <c r="C381" s="24"/>
      <c r="D381" s="24"/>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4.25" customHeight="1" x14ac:dyDescent="0.25">
      <c r="A382" s="24"/>
      <c r="B382" s="24"/>
      <c r="C382" s="24"/>
      <c r="D382" s="24"/>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4.25" customHeight="1" x14ac:dyDescent="0.25">
      <c r="A383" s="24"/>
      <c r="B383" s="24"/>
      <c r="C383" s="24"/>
      <c r="D383" s="24"/>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4.25" customHeight="1" x14ac:dyDescent="0.25">
      <c r="A384" s="24"/>
      <c r="B384" s="24"/>
      <c r="C384" s="24"/>
      <c r="D384" s="24"/>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4.25" customHeight="1" x14ac:dyDescent="0.25">
      <c r="A385" s="24"/>
      <c r="B385" s="24"/>
      <c r="C385" s="24"/>
      <c r="D385" s="24"/>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4.25" customHeight="1" x14ac:dyDescent="0.25">
      <c r="A386" s="24"/>
      <c r="B386" s="24"/>
      <c r="C386" s="24"/>
      <c r="D386" s="24"/>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4.25" customHeight="1" x14ac:dyDescent="0.25">
      <c r="A387" s="24"/>
      <c r="B387" s="24"/>
      <c r="C387" s="24"/>
      <c r="D387" s="24"/>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4.25" customHeight="1" x14ac:dyDescent="0.25">
      <c r="A388" s="24"/>
      <c r="B388" s="24"/>
      <c r="C388" s="24"/>
      <c r="D388" s="24"/>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4.25" customHeight="1" x14ac:dyDescent="0.25">
      <c r="A389" s="24"/>
      <c r="B389" s="24"/>
      <c r="C389" s="24"/>
      <c r="D389" s="24"/>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4.25" customHeight="1" x14ac:dyDescent="0.25">
      <c r="A390" s="24"/>
      <c r="B390" s="24"/>
      <c r="C390" s="24"/>
      <c r="D390" s="24"/>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4.25" customHeight="1" x14ac:dyDescent="0.25">
      <c r="A391" s="24"/>
      <c r="B391" s="24"/>
      <c r="C391" s="24"/>
      <c r="D391" s="24"/>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4.25" customHeight="1" x14ac:dyDescent="0.25">
      <c r="A392" s="24"/>
      <c r="B392" s="24"/>
      <c r="C392" s="24"/>
      <c r="D392" s="24"/>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4.25" customHeight="1" x14ac:dyDescent="0.25">
      <c r="A393" s="24"/>
      <c r="B393" s="24"/>
      <c r="C393" s="24"/>
      <c r="D393" s="24"/>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4.25" customHeight="1" x14ac:dyDescent="0.25">
      <c r="A394" s="24"/>
      <c r="B394" s="24"/>
      <c r="C394" s="24"/>
      <c r="D394" s="24"/>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4.25" customHeight="1" x14ac:dyDescent="0.25">
      <c r="A395" s="24"/>
      <c r="B395" s="24"/>
      <c r="C395" s="24"/>
      <c r="D395" s="24"/>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4.25" customHeight="1" x14ac:dyDescent="0.25">
      <c r="A396" s="24"/>
      <c r="B396" s="24"/>
      <c r="C396" s="24"/>
      <c r="D396" s="24"/>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4.25" customHeight="1" x14ac:dyDescent="0.25">
      <c r="A397" s="24"/>
      <c r="B397" s="24"/>
      <c r="C397" s="24"/>
      <c r="D397" s="24"/>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4.25" customHeight="1" x14ac:dyDescent="0.25">
      <c r="A398" s="24"/>
      <c r="B398" s="24"/>
      <c r="C398" s="24"/>
      <c r="D398" s="24"/>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4.25" customHeight="1" x14ac:dyDescent="0.25">
      <c r="A399" s="24"/>
      <c r="B399" s="24"/>
      <c r="C399" s="24"/>
      <c r="D399" s="24"/>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4.25" customHeight="1" x14ac:dyDescent="0.25">
      <c r="A400" s="24"/>
      <c r="B400" s="24"/>
      <c r="C400" s="24"/>
      <c r="D400" s="24"/>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4.25" customHeight="1" x14ac:dyDescent="0.25">
      <c r="A401" s="24"/>
      <c r="B401" s="24"/>
      <c r="C401" s="24"/>
      <c r="D401" s="24"/>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4.25" customHeight="1" x14ac:dyDescent="0.25">
      <c r="A402" s="24"/>
      <c r="B402" s="24"/>
      <c r="C402" s="24"/>
      <c r="D402" s="24"/>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4.25" customHeight="1" x14ac:dyDescent="0.25">
      <c r="A403" s="24"/>
      <c r="B403" s="24"/>
      <c r="C403" s="24"/>
      <c r="D403" s="24"/>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4.25" customHeight="1" x14ac:dyDescent="0.25">
      <c r="A404" s="24"/>
      <c r="B404" s="24"/>
      <c r="C404" s="24"/>
      <c r="D404" s="24"/>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4.25" customHeight="1" x14ac:dyDescent="0.25">
      <c r="A405" s="24"/>
      <c r="B405" s="24"/>
      <c r="C405" s="24"/>
      <c r="D405" s="24"/>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4.25" customHeight="1" x14ac:dyDescent="0.25">
      <c r="A406" s="24"/>
      <c r="B406" s="24"/>
      <c r="C406" s="24"/>
      <c r="D406" s="24"/>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4.25" customHeight="1" x14ac:dyDescent="0.25">
      <c r="A407" s="24"/>
      <c r="B407" s="24"/>
      <c r="C407" s="24"/>
      <c r="D407" s="24"/>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4.25" customHeight="1" x14ac:dyDescent="0.25">
      <c r="A408" s="24"/>
      <c r="B408" s="24"/>
      <c r="C408" s="24"/>
      <c r="D408" s="24"/>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4.25" customHeight="1" x14ac:dyDescent="0.25">
      <c r="A409" s="24"/>
      <c r="B409" s="24"/>
      <c r="C409" s="24"/>
      <c r="D409" s="24"/>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4.25" customHeight="1" x14ac:dyDescent="0.25">
      <c r="A410" s="24"/>
      <c r="B410" s="24"/>
      <c r="C410" s="24"/>
      <c r="D410" s="24"/>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4.25" customHeight="1" x14ac:dyDescent="0.25">
      <c r="A411" s="24"/>
      <c r="B411" s="24"/>
      <c r="C411" s="24"/>
      <c r="D411" s="24"/>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4.25" customHeight="1" x14ac:dyDescent="0.25">
      <c r="A412" s="24"/>
      <c r="B412" s="24"/>
      <c r="C412" s="24"/>
      <c r="D412" s="24"/>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4.25" customHeight="1" x14ac:dyDescent="0.25">
      <c r="A413" s="24"/>
      <c r="B413" s="24"/>
      <c r="C413" s="24"/>
      <c r="D413" s="24"/>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4.25" customHeight="1" x14ac:dyDescent="0.25">
      <c r="A414" s="24"/>
      <c r="B414" s="24"/>
      <c r="C414" s="24"/>
      <c r="D414" s="24"/>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4.25" customHeight="1" x14ac:dyDescent="0.25">
      <c r="A415" s="24"/>
      <c r="B415" s="24"/>
      <c r="C415" s="24"/>
      <c r="D415" s="24"/>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4.25" customHeight="1" x14ac:dyDescent="0.25">
      <c r="A416" s="24"/>
      <c r="B416" s="24"/>
      <c r="C416" s="24"/>
      <c r="D416" s="24"/>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4.25" customHeight="1" x14ac:dyDescent="0.25">
      <c r="A417" s="24"/>
      <c r="B417" s="24"/>
      <c r="C417" s="24"/>
      <c r="D417" s="24"/>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4.25" customHeight="1" x14ac:dyDescent="0.25">
      <c r="A418" s="24"/>
      <c r="B418" s="24"/>
      <c r="C418" s="24"/>
      <c r="D418" s="24"/>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4.25" customHeight="1" x14ac:dyDescent="0.25">
      <c r="A419" s="24"/>
      <c r="B419" s="24"/>
      <c r="C419" s="24"/>
      <c r="D419" s="24"/>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4.25" customHeight="1" x14ac:dyDescent="0.25">
      <c r="A420" s="24"/>
      <c r="B420" s="24"/>
      <c r="C420" s="24"/>
      <c r="D420" s="24"/>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4.25" customHeight="1" x14ac:dyDescent="0.25">
      <c r="A421" s="24"/>
      <c r="B421" s="24"/>
      <c r="C421" s="24"/>
      <c r="D421" s="24"/>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4.25" customHeight="1" x14ac:dyDescent="0.25">
      <c r="A422" s="24"/>
      <c r="B422" s="24"/>
      <c r="C422" s="24"/>
      <c r="D422" s="24"/>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4.25" customHeight="1" x14ac:dyDescent="0.25">
      <c r="A423" s="24"/>
      <c r="B423" s="24"/>
      <c r="C423" s="24"/>
      <c r="D423" s="24"/>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4.25" customHeight="1" x14ac:dyDescent="0.25">
      <c r="A424" s="24"/>
      <c r="B424" s="24"/>
      <c r="C424" s="24"/>
      <c r="D424" s="24"/>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4.25" customHeight="1" x14ac:dyDescent="0.25">
      <c r="A425" s="24"/>
      <c r="B425" s="24"/>
      <c r="C425" s="24"/>
      <c r="D425" s="24"/>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4.25" customHeight="1" x14ac:dyDescent="0.25">
      <c r="A426" s="24"/>
      <c r="B426" s="24"/>
      <c r="C426" s="24"/>
      <c r="D426" s="24"/>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4.25" customHeight="1" x14ac:dyDescent="0.25">
      <c r="A427" s="24"/>
      <c r="B427" s="24"/>
      <c r="C427" s="24"/>
      <c r="D427" s="24"/>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4.25" customHeight="1" x14ac:dyDescent="0.25">
      <c r="A428" s="24"/>
      <c r="B428" s="24"/>
      <c r="C428" s="24"/>
      <c r="D428" s="24"/>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4.25" customHeight="1" x14ac:dyDescent="0.25">
      <c r="A429" s="24"/>
      <c r="B429" s="24"/>
      <c r="C429" s="24"/>
      <c r="D429" s="24"/>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4.25" customHeight="1" x14ac:dyDescent="0.25">
      <c r="A430" s="24"/>
      <c r="B430" s="24"/>
      <c r="C430" s="24"/>
      <c r="D430" s="24"/>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4.25" customHeight="1" x14ac:dyDescent="0.25">
      <c r="A431" s="24"/>
      <c r="B431" s="24"/>
      <c r="C431" s="24"/>
      <c r="D431" s="24"/>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4.25" customHeight="1" x14ac:dyDescent="0.25">
      <c r="A432" s="24"/>
      <c r="B432" s="24"/>
      <c r="C432" s="24"/>
      <c r="D432" s="24"/>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4.25" customHeight="1" x14ac:dyDescent="0.25">
      <c r="A433" s="24"/>
      <c r="B433" s="24"/>
      <c r="C433" s="24"/>
      <c r="D433" s="24"/>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4.25" customHeight="1" x14ac:dyDescent="0.25">
      <c r="A434" s="24"/>
      <c r="B434" s="24"/>
      <c r="C434" s="24"/>
      <c r="D434" s="24"/>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4.25" customHeight="1" x14ac:dyDescent="0.25">
      <c r="A435" s="24"/>
      <c r="B435" s="24"/>
      <c r="C435" s="24"/>
      <c r="D435" s="24"/>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4.25" customHeight="1" x14ac:dyDescent="0.25">
      <c r="A436" s="24"/>
      <c r="B436" s="24"/>
      <c r="C436" s="24"/>
      <c r="D436" s="24"/>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4.25" customHeight="1" x14ac:dyDescent="0.25">
      <c r="A437" s="24"/>
      <c r="B437" s="24"/>
      <c r="C437" s="24"/>
      <c r="D437" s="24"/>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4.25" customHeight="1" x14ac:dyDescent="0.25">
      <c r="A438" s="24"/>
      <c r="B438" s="24"/>
      <c r="C438" s="24"/>
      <c r="D438" s="24"/>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4.25" customHeight="1" x14ac:dyDescent="0.25">
      <c r="A439" s="24"/>
      <c r="B439" s="24"/>
      <c r="C439" s="24"/>
      <c r="D439" s="24"/>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4.25" customHeight="1" x14ac:dyDescent="0.25">
      <c r="A440" s="24"/>
      <c r="B440" s="24"/>
      <c r="C440" s="24"/>
      <c r="D440" s="24"/>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4.25" customHeight="1" x14ac:dyDescent="0.25">
      <c r="A441" s="24"/>
      <c r="B441" s="24"/>
      <c r="C441" s="24"/>
      <c r="D441" s="24"/>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4.25" customHeight="1" x14ac:dyDescent="0.25">
      <c r="A442" s="24"/>
      <c r="B442" s="24"/>
      <c r="C442" s="24"/>
      <c r="D442" s="24"/>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4.25" customHeight="1" x14ac:dyDescent="0.25">
      <c r="A443" s="24"/>
      <c r="B443" s="24"/>
      <c r="C443" s="24"/>
      <c r="D443" s="24"/>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4.25" customHeight="1" x14ac:dyDescent="0.25">
      <c r="A444" s="24"/>
      <c r="B444" s="24"/>
      <c r="C444" s="24"/>
      <c r="D444" s="24"/>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4.25" customHeight="1" x14ac:dyDescent="0.25">
      <c r="A445" s="24"/>
      <c r="B445" s="24"/>
      <c r="C445" s="24"/>
      <c r="D445" s="24"/>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4.25" customHeight="1" x14ac:dyDescent="0.25">
      <c r="A446" s="24"/>
      <c r="B446" s="24"/>
      <c r="C446" s="24"/>
      <c r="D446" s="24"/>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4.25" customHeight="1" x14ac:dyDescent="0.25">
      <c r="A447" s="24"/>
      <c r="B447" s="24"/>
      <c r="C447" s="24"/>
      <c r="D447" s="24"/>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4.25" customHeight="1" x14ac:dyDescent="0.25">
      <c r="A448" s="24"/>
      <c r="B448" s="24"/>
      <c r="C448" s="24"/>
      <c r="D448" s="24"/>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4.25" customHeight="1" x14ac:dyDescent="0.25">
      <c r="A449" s="24"/>
      <c r="B449" s="24"/>
      <c r="C449" s="24"/>
      <c r="D449" s="24"/>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4.25" customHeight="1" x14ac:dyDescent="0.25">
      <c r="A450" s="24"/>
      <c r="B450" s="24"/>
      <c r="C450" s="24"/>
      <c r="D450" s="24"/>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4.25" customHeight="1" x14ac:dyDescent="0.25">
      <c r="A451" s="24"/>
      <c r="B451" s="24"/>
      <c r="C451" s="24"/>
      <c r="D451" s="24"/>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4.25" customHeight="1" x14ac:dyDescent="0.25">
      <c r="A452" s="24"/>
      <c r="B452" s="24"/>
      <c r="C452" s="24"/>
      <c r="D452" s="24"/>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4.25" customHeight="1" x14ac:dyDescent="0.25">
      <c r="A453" s="24"/>
      <c r="B453" s="24"/>
      <c r="C453" s="24"/>
      <c r="D453" s="24"/>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4.25" customHeight="1" x14ac:dyDescent="0.25">
      <c r="A454" s="24"/>
      <c r="B454" s="24"/>
      <c r="C454" s="24"/>
      <c r="D454" s="24"/>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4.25" customHeight="1" x14ac:dyDescent="0.25">
      <c r="A455" s="24"/>
      <c r="B455" s="24"/>
      <c r="C455" s="24"/>
      <c r="D455" s="24"/>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4.25" customHeight="1" x14ac:dyDescent="0.25">
      <c r="A456" s="24"/>
      <c r="B456" s="24"/>
      <c r="C456" s="24"/>
      <c r="D456" s="24"/>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4.25" customHeight="1" x14ac:dyDescent="0.25">
      <c r="A457" s="24"/>
      <c r="B457" s="24"/>
      <c r="C457" s="24"/>
      <c r="D457" s="24"/>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4.25" customHeight="1" x14ac:dyDescent="0.25">
      <c r="A458" s="24"/>
      <c r="B458" s="24"/>
      <c r="C458" s="24"/>
      <c r="D458" s="24"/>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4.25" customHeight="1" x14ac:dyDescent="0.25">
      <c r="A459" s="24"/>
      <c r="B459" s="24"/>
      <c r="C459" s="24"/>
      <c r="D459" s="24"/>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4.25" customHeight="1" x14ac:dyDescent="0.25">
      <c r="A460" s="24"/>
      <c r="B460" s="24"/>
      <c r="C460" s="24"/>
      <c r="D460" s="24"/>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4.25" customHeight="1" x14ac:dyDescent="0.25">
      <c r="A461" s="24"/>
      <c r="B461" s="24"/>
      <c r="C461" s="24"/>
      <c r="D461" s="24"/>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4.25" customHeight="1" x14ac:dyDescent="0.25">
      <c r="A462" s="24"/>
      <c r="B462" s="24"/>
      <c r="C462" s="24"/>
      <c r="D462" s="24"/>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4.25" customHeight="1" x14ac:dyDescent="0.25">
      <c r="A463" s="24"/>
      <c r="B463" s="24"/>
      <c r="C463" s="24"/>
      <c r="D463" s="24"/>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4.25" customHeight="1" x14ac:dyDescent="0.25">
      <c r="A464" s="24"/>
      <c r="B464" s="24"/>
      <c r="C464" s="24"/>
      <c r="D464" s="24"/>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4.25" customHeight="1" x14ac:dyDescent="0.25">
      <c r="A465" s="24"/>
      <c r="B465" s="24"/>
      <c r="C465" s="24"/>
      <c r="D465" s="24"/>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4.25" customHeight="1" x14ac:dyDescent="0.25">
      <c r="A466" s="24"/>
      <c r="B466" s="24"/>
      <c r="C466" s="24"/>
      <c r="D466" s="24"/>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4.25" customHeight="1" x14ac:dyDescent="0.25">
      <c r="A467" s="24"/>
      <c r="B467" s="24"/>
      <c r="C467" s="24"/>
      <c r="D467" s="24"/>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4.25" customHeight="1" x14ac:dyDescent="0.25">
      <c r="A468" s="24"/>
      <c r="B468" s="24"/>
      <c r="C468" s="24"/>
      <c r="D468" s="24"/>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4.25" customHeight="1" x14ac:dyDescent="0.25">
      <c r="A469" s="24"/>
      <c r="B469" s="24"/>
      <c r="C469" s="24"/>
      <c r="D469" s="24"/>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4.25" customHeight="1" x14ac:dyDescent="0.25">
      <c r="A470" s="24"/>
      <c r="B470" s="24"/>
      <c r="C470" s="24"/>
      <c r="D470" s="24"/>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4.25" customHeight="1" x14ac:dyDescent="0.25">
      <c r="A471" s="24"/>
      <c r="B471" s="24"/>
      <c r="C471" s="24"/>
      <c r="D471" s="24"/>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4.25" customHeight="1" x14ac:dyDescent="0.25">
      <c r="A472" s="24"/>
      <c r="B472" s="24"/>
      <c r="C472" s="24"/>
      <c r="D472" s="24"/>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4.25" customHeight="1" x14ac:dyDescent="0.25">
      <c r="A473" s="24"/>
      <c r="B473" s="24"/>
      <c r="C473" s="24"/>
      <c r="D473" s="24"/>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4.25" customHeight="1" x14ac:dyDescent="0.25">
      <c r="A474" s="24"/>
      <c r="B474" s="24"/>
      <c r="C474" s="24"/>
      <c r="D474" s="24"/>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4.25" customHeight="1" x14ac:dyDescent="0.25">
      <c r="A475" s="24"/>
      <c r="B475" s="24"/>
      <c r="C475" s="24"/>
      <c r="D475" s="24"/>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4.25" customHeight="1" x14ac:dyDescent="0.25">
      <c r="A476" s="24"/>
      <c r="B476" s="24"/>
      <c r="C476" s="24"/>
      <c r="D476" s="24"/>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4.25" customHeight="1" x14ac:dyDescent="0.25">
      <c r="A477" s="24"/>
      <c r="B477" s="24"/>
      <c r="C477" s="24"/>
      <c r="D477" s="24"/>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4.25" customHeight="1" x14ac:dyDescent="0.25">
      <c r="A478" s="24"/>
      <c r="B478" s="24"/>
      <c r="C478" s="24"/>
      <c r="D478" s="24"/>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4.25" customHeight="1" x14ac:dyDescent="0.25">
      <c r="A479" s="24"/>
      <c r="B479" s="24"/>
      <c r="C479" s="24"/>
      <c r="D479" s="24"/>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4.25" customHeight="1" x14ac:dyDescent="0.25">
      <c r="A480" s="24"/>
      <c r="B480" s="24"/>
      <c r="C480" s="24"/>
      <c r="D480" s="24"/>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4.25" customHeight="1" x14ac:dyDescent="0.25">
      <c r="A481" s="24"/>
      <c r="B481" s="24"/>
      <c r="C481" s="24"/>
      <c r="D481" s="24"/>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4.25" customHeight="1" x14ac:dyDescent="0.25">
      <c r="A482" s="24"/>
      <c r="B482" s="24"/>
      <c r="C482" s="24"/>
      <c r="D482" s="24"/>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4.25" customHeight="1" x14ac:dyDescent="0.25">
      <c r="A483" s="24"/>
      <c r="B483" s="24"/>
      <c r="C483" s="24"/>
      <c r="D483" s="24"/>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4.25" customHeight="1" x14ac:dyDescent="0.25">
      <c r="A484" s="24"/>
      <c r="B484" s="24"/>
      <c r="C484" s="24"/>
      <c r="D484" s="24"/>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4.25" customHeight="1" x14ac:dyDescent="0.25">
      <c r="A485" s="24"/>
      <c r="B485" s="24"/>
      <c r="C485" s="24"/>
      <c r="D485" s="24"/>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4.25" customHeight="1" x14ac:dyDescent="0.25">
      <c r="A486" s="24"/>
      <c r="B486" s="24"/>
      <c r="C486" s="24"/>
      <c r="D486" s="24"/>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4.25" customHeight="1" x14ac:dyDescent="0.25">
      <c r="A487" s="24"/>
      <c r="B487" s="24"/>
      <c r="C487" s="24"/>
      <c r="D487" s="24"/>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4.25" customHeight="1" x14ac:dyDescent="0.25">
      <c r="A488" s="24"/>
      <c r="B488" s="24"/>
      <c r="C488" s="24"/>
      <c r="D488" s="24"/>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4.25" customHeight="1" x14ac:dyDescent="0.25">
      <c r="A489" s="24"/>
      <c r="B489" s="24"/>
      <c r="C489" s="24"/>
      <c r="D489" s="24"/>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4.25" customHeight="1" x14ac:dyDescent="0.25">
      <c r="A490" s="24"/>
      <c r="B490" s="24"/>
      <c r="C490" s="24"/>
      <c r="D490" s="24"/>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4.25" customHeight="1" x14ac:dyDescent="0.25">
      <c r="A491" s="24"/>
      <c r="B491" s="24"/>
      <c r="C491" s="24"/>
      <c r="D491" s="24"/>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4.25" customHeight="1" x14ac:dyDescent="0.25">
      <c r="A492" s="24"/>
      <c r="B492" s="24"/>
      <c r="C492" s="24"/>
      <c r="D492" s="24"/>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4.25" customHeight="1" x14ac:dyDescent="0.25">
      <c r="A493" s="24"/>
      <c r="B493" s="24"/>
      <c r="C493" s="24"/>
      <c r="D493" s="24"/>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4.25" customHeight="1" x14ac:dyDescent="0.25">
      <c r="A494" s="24"/>
      <c r="B494" s="24"/>
      <c r="C494" s="24"/>
      <c r="D494" s="24"/>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4.25" customHeight="1" x14ac:dyDescent="0.25">
      <c r="A495" s="24"/>
      <c r="B495" s="24"/>
      <c r="C495" s="24"/>
      <c r="D495" s="24"/>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4.25" customHeight="1" x14ac:dyDescent="0.25">
      <c r="A496" s="24"/>
      <c r="B496" s="24"/>
      <c r="C496" s="24"/>
      <c r="D496" s="24"/>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4.25" customHeight="1" x14ac:dyDescent="0.25">
      <c r="A497" s="24"/>
      <c r="B497" s="24"/>
      <c r="C497" s="24"/>
      <c r="D497" s="24"/>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4.25" customHeight="1" x14ac:dyDescent="0.25">
      <c r="A498" s="24"/>
      <c r="B498" s="24"/>
      <c r="C498" s="24"/>
      <c r="D498" s="24"/>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4.25" customHeight="1" x14ac:dyDescent="0.25">
      <c r="A499" s="24"/>
      <c r="B499" s="24"/>
      <c r="C499" s="24"/>
      <c r="D499" s="24"/>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4.25" customHeight="1" x14ac:dyDescent="0.25">
      <c r="A500" s="24"/>
      <c r="B500" s="24"/>
      <c r="C500" s="24"/>
      <c r="D500" s="24"/>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4.25" customHeight="1" x14ac:dyDescent="0.25">
      <c r="A501" s="24"/>
      <c r="B501" s="24"/>
      <c r="C501" s="24"/>
      <c r="D501" s="24"/>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4.25" customHeight="1" x14ac:dyDescent="0.25">
      <c r="A502" s="24"/>
      <c r="B502" s="24"/>
      <c r="C502" s="24"/>
      <c r="D502" s="24"/>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4.25" customHeight="1" x14ac:dyDescent="0.25">
      <c r="A503" s="24"/>
      <c r="B503" s="24"/>
      <c r="C503" s="24"/>
      <c r="D503" s="24"/>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4.25" customHeight="1" x14ac:dyDescent="0.25">
      <c r="A504" s="24"/>
      <c r="B504" s="24"/>
      <c r="C504" s="24"/>
      <c r="D504" s="24"/>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4.25" customHeight="1" x14ac:dyDescent="0.25">
      <c r="A505" s="24"/>
      <c r="B505" s="24"/>
      <c r="C505" s="24"/>
      <c r="D505" s="24"/>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4.25" customHeight="1" x14ac:dyDescent="0.25">
      <c r="A506" s="24"/>
      <c r="B506" s="24"/>
      <c r="C506" s="24"/>
      <c r="D506" s="24"/>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4.25" customHeight="1" x14ac:dyDescent="0.25">
      <c r="A507" s="24"/>
      <c r="B507" s="24"/>
      <c r="C507" s="24"/>
      <c r="D507" s="24"/>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4.25" customHeight="1" x14ac:dyDescent="0.25">
      <c r="A508" s="24"/>
      <c r="B508" s="24"/>
      <c r="C508" s="24"/>
      <c r="D508" s="24"/>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4.25" customHeight="1" x14ac:dyDescent="0.25">
      <c r="A509" s="24"/>
      <c r="B509" s="24"/>
      <c r="C509" s="24"/>
      <c r="D509" s="24"/>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4.25" customHeight="1" x14ac:dyDescent="0.25">
      <c r="A510" s="24"/>
      <c r="B510" s="24"/>
      <c r="C510" s="24"/>
      <c r="D510" s="24"/>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4.25" customHeight="1" x14ac:dyDescent="0.25">
      <c r="A511" s="24"/>
      <c r="B511" s="24"/>
      <c r="C511" s="24"/>
      <c r="D511" s="24"/>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4.25" customHeight="1" x14ac:dyDescent="0.25">
      <c r="A512" s="24"/>
      <c r="B512" s="24"/>
      <c r="C512" s="24"/>
      <c r="D512" s="24"/>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4.25" customHeight="1" x14ac:dyDescent="0.25">
      <c r="A513" s="24"/>
      <c r="B513" s="24"/>
      <c r="C513" s="24"/>
      <c r="D513" s="24"/>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4.25" customHeight="1" x14ac:dyDescent="0.25">
      <c r="A514" s="24"/>
      <c r="B514" s="24"/>
      <c r="C514" s="24"/>
      <c r="D514" s="24"/>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4.25" customHeight="1" x14ac:dyDescent="0.25">
      <c r="A515" s="24"/>
      <c r="B515" s="24"/>
      <c r="C515" s="24"/>
      <c r="D515" s="24"/>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4.25" customHeight="1" x14ac:dyDescent="0.25">
      <c r="A516" s="24"/>
      <c r="B516" s="24"/>
      <c r="C516" s="24"/>
      <c r="D516" s="24"/>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4.25" customHeight="1" x14ac:dyDescent="0.25">
      <c r="A517" s="24"/>
      <c r="B517" s="24"/>
      <c r="C517" s="24"/>
      <c r="D517" s="24"/>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4.25" customHeight="1" x14ac:dyDescent="0.25">
      <c r="A518" s="24"/>
      <c r="B518" s="24"/>
      <c r="C518" s="24"/>
      <c r="D518" s="24"/>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4.25" customHeight="1" x14ac:dyDescent="0.25">
      <c r="A519" s="24"/>
      <c r="B519" s="24"/>
      <c r="C519" s="24"/>
      <c r="D519" s="24"/>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4.25" customHeight="1" x14ac:dyDescent="0.25">
      <c r="A520" s="24"/>
      <c r="B520" s="24"/>
      <c r="C520" s="24"/>
      <c r="D520" s="24"/>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4.25" customHeight="1" x14ac:dyDescent="0.25">
      <c r="A521" s="24"/>
      <c r="B521" s="24"/>
      <c r="C521" s="24"/>
      <c r="D521" s="24"/>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4.25" customHeight="1" x14ac:dyDescent="0.25">
      <c r="A522" s="24"/>
      <c r="B522" s="24"/>
      <c r="C522" s="24"/>
      <c r="D522" s="24"/>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4.25" customHeight="1" x14ac:dyDescent="0.25">
      <c r="A523" s="24"/>
      <c r="B523" s="24"/>
      <c r="C523" s="24"/>
      <c r="D523" s="24"/>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4.25" customHeight="1" x14ac:dyDescent="0.25">
      <c r="A524" s="24"/>
      <c r="B524" s="24"/>
      <c r="C524" s="24"/>
      <c r="D524" s="24"/>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4.25" customHeight="1" x14ac:dyDescent="0.25">
      <c r="A525" s="24"/>
      <c r="B525" s="24"/>
      <c r="C525" s="24"/>
      <c r="D525" s="24"/>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4.25" customHeight="1" x14ac:dyDescent="0.25">
      <c r="A526" s="24"/>
      <c r="B526" s="24"/>
      <c r="C526" s="24"/>
      <c r="D526" s="24"/>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4.25" customHeight="1" x14ac:dyDescent="0.25">
      <c r="A527" s="24"/>
      <c r="B527" s="24"/>
      <c r="C527" s="24"/>
      <c r="D527" s="24"/>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4.25" customHeight="1" x14ac:dyDescent="0.25">
      <c r="A528" s="24"/>
      <c r="B528" s="24"/>
      <c r="C528" s="24"/>
      <c r="D528" s="24"/>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4.25" customHeight="1" x14ac:dyDescent="0.25">
      <c r="A529" s="24"/>
      <c r="B529" s="24"/>
      <c r="C529" s="24"/>
      <c r="D529" s="24"/>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4.25" customHeight="1" x14ac:dyDescent="0.25">
      <c r="A530" s="24"/>
      <c r="B530" s="24"/>
      <c r="C530" s="24"/>
      <c r="D530" s="24"/>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4.25" customHeight="1" x14ac:dyDescent="0.25">
      <c r="A531" s="24"/>
      <c r="B531" s="24"/>
      <c r="C531" s="24"/>
      <c r="D531" s="24"/>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4.25" customHeight="1" x14ac:dyDescent="0.25">
      <c r="A532" s="24"/>
      <c r="B532" s="24"/>
      <c r="C532" s="24"/>
      <c r="D532" s="24"/>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4.25" customHeight="1" x14ac:dyDescent="0.25">
      <c r="A533" s="24"/>
      <c r="B533" s="24"/>
      <c r="C533" s="24"/>
      <c r="D533" s="24"/>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4.25" customHeight="1" x14ac:dyDescent="0.25">
      <c r="A534" s="24"/>
      <c r="B534" s="24"/>
      <c r="C534" s="24"/>
      <c r="D534" s="24"/>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4.25" customHeight="1" x14ac:dyDescent="0.25">
      <c r="A535" s="24"/>
      <c r="B535" s="24"/>
      <c r="C535" s="24"/>
      <c r="D535" s="24"/>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4.25" customHeight="1" x14ac:dyDescent="0.25">
      <c r="A536" s="24"/>
      <c r="B536" s="24"/>
      <c r="C536" s="24"/>
      <c r="D536" s="24"/>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4.25" customHeight="1" x14ac:dyDescent="0.25">
      <c r="A537" s="24"/>
      <c r="B537" s="24"/>
      <c r="C537" s="24"/>
      <c r="D537" s="24"/>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4.25" customHeight="1" x14ac:dyDescent="0.25">
      <c r="A538" s="24"/>
      <c r="B538" s="24"/>
      <c r="C538" s="24"/>
      <c r="D538" s="24"/>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4.25" customHeight="1" x14ac:dyDescent="0.25">
      <c r="A539" s="24"/>
      <c r="B539" s="24"/>
      <c r="C539" s="24"/>
      <c r="D539" s="24"/>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4.25" customHeight="1" x14ac:dyDescent="0.25">
      <c r="A540" s="24"/>
      <c r="B540" s="24"/>
      <c r="C540" s="24"/>
      <c r="D540" s="24"/>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4.25" customHeight="1" x14ac:dyDescent="0.25">
      <c r="A541" s="24"/>
      <c r="B541" s="24"/>
      <c r="C541" s="24"/>
      <c r="D541" s="24"/>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4.25" customHeight="1" x14ac:dyDescent="0.25">
      <c r="A542" s="24"/>
      <c r="B542" s="24"/>
      <c r="C542" s="24"/>
      <c r="D542" s="24"/>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4.25" customHeight="1" x14ac:dyDescent="0.25">
      <c r="A543" s="24"/>
      <c r="B543" s="24"/>
      <c r="C543" s="24"/>
      <c r="D543" s="24"/>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4.25" customHeight="1" x14ac:dyDescent="0.25">
      <c r="A544" s="24"/>
      <c r="B544" s="24"/>
      <c r="C544" s="24"/>
      <c r="D544" s="24"/>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4.25" customHeight="1" x14ac:dyDescent="0.25">
      <c r="A545" s="24"/>
      <c r="B545" s="24"/>
      <c r="C545" s="24"/>
      <c r="D545" s="24"/>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4.25" customHeight="1" x14ac:dyDescent="0.25">
      <c r="A546" s="24"/>
      <c r="B546" s="24"/>
      <c r="C546" s="24"/>
      <c r="D546" s="24"/>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4.25" customHeight="1" x14ac:dyDescent="0.25">
      <c r="A547" s="24"/>
      <c r="B547" s="24"/>
      <c r="C547" s="24"/>
      <c r="D547" s="24"/>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4.25" customHeight="1" x14ac:dyDescent="0.25">
      <c r="A548" s="24"/>
      <c r="B548" s="24"/>
      <c r="C548" s="24"/>
      <c r="D548" s="24"/>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4.25" customHeight="1" x14ac:dyDescent="0.25">
      <c r="A549" s="24"/>
      <c r="B549" s="24"/>
      <c r="C549" s="24"/>
      <c r="D549" s="24"/>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4.25" customHeight="1" x14ac:dyDescent="0.25">
      <c r="A550" s="24"/>
      <c r="B550" s="24"/>
      <c r="C550" s="24"/>
      <c r="D550" s="24"/>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4.25" customHeight="1" x14ac:dyDescent="0.25">
      <c r="A551" s="24"/>
      <c r="B551" s="24"/>
      <c r="C551" s="24"/>
      <c r="D551" s="24"/>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4.25" customHeight="1" x14ac:dyDescent="0.25">
      <c r="A552" s="24"/>
      <c r="B552" s="24"/>
      <c r="C552" s="24"/>
      <c r="D552" s="24"/>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4.25" customHeight="1" x14ac:dyDescent="0.25">
      <c r="A553" s="24"/>
      <c r="B553" s="24"/>
      <c r="C553" s="24"/>
      <c r="D553" s="24"/>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4.25" customHeight="1" x14ac:dyDescent="0.25">
      <c r="A554" s="24"/>
      <c r="B554" s="24"/>
      <c r="C554" s="24"/>
      <c r="D554" s="24"/>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4.25" customHeight="1" x14ac:dyDescent="0.25">
      <c r="A555" s="24"/>
      <c r="B555" s="24"/>
      <c r="C555" s="24"/>
      <c r="D555" s="24"/>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4.25" customHeight="1" x14ac:dyDescent="0.25">
      <c r="A556" s="24"/>
      <c r="B556" s="24"/>
      <c r="C556" s="24"/>
      <c r="D556" s="24"/>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4.25" customHeight="1" x14ac:dyDescent="0.25">
      <c r="A557" s="24"/>
      <c r="B557" s="24"/>
      <c r="C557" s="24"/>
      <c r="D557" s="24"/>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4.25" customHeight="1" x14ac:dyDescent="0.25">
      <c r="A558" s="24"/>
      <c r="B558" s="24"/>
      <c r="C558" s="24"/>
      <c r="D558" s="24"/>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4.25" customHeight="1" x14ac:dyDescent="0.25">
      <c r="A559" s="24"/>
      <c r="B559" s="24"/>
      <c r="C559" s="24"/>
      <c r="D559" s="24"/>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4.25" customHeight="1" x14ac:dyDescent="0.25">
      <c r="A560" s="24"/>
      <c r="B560" s="24"/>
      <c r="C560" s="24"/>
      <c r="D560" s="24"/>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4.25" customHeight="1" x14ac:dyDescent="0.25">
      <c r="A561" s="24"/>
      <c r="B561" s="24"/>
      <c r="C561" s="24"/>
      <c r="D561" s="24"/>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4.25" customHeight="1" x14ac:dyDescent="0.25">
      <c r="A562" s="24"/>
      <c r="B562" s="24"/>
      <c r="C562" s="24"/>
      <c r="D562" s="24"/>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4.25" customHeight="1" x14ac:dyDescent="0.25">
      <c r="A563" s="24"/>
      <c r="B563" s="24"/>
      <c r="C563" s="24"/>
      <c r="D563" s="24"/>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4.25" customHeight="1" x14ac:dyDescent="0.25">
      <c r="A564" s="24"/>
      <c r="B564" s="24"/>
      <c r="C564" s="24"/>
      <c r="D564" s="24"/>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4.25" customHeight="1" x14ac:dyDescent="0.25">
      <c r="A565" s="24"/>
      <c r="B565" s="24"/>
      <c r="C565" s="24"/>
      <c r="D565" s="24"/>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4.25" customHeight="1" x14ac:dyDescent="0.25">
      <c r="A566" s="24"/>
      <c r="B566" s="24"/>
      <c r="C566" s="24"/>
      <c r="D566" s="24"/>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4.25" customHeight="1" x14ac:dyDescent="0.25">
      <c r="A567" s="24"/>
      <c r="B567" s="24"/>
      <c r="C567" s="24"/>
      <c r="D567" s="24"/>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4.25" customHeight="1" x14ac:dyDescent="0.25">
      <c r="A568" s="24"/>
      <c r="B568" s="24"/>
      <c r="C568" s="24"/>
      <c r="D568" s="24"/>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4.25" customHeight="1" x14ac:dyDescent="0.25">
      <c r="A569" s="24"/>
      <c r="B569" s="24"/>
      <c r="C569" s="24"/>
      <c r="D569" s="24"/>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4.25" customHeight="1" x14ac:dyDescent="0.25">
      <c r="A570" s="24"/>
      <c r="B570" s="24"/>
      <c r="C570" s="24"/>
      <c r="D570" s="24"/>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4.25" customHeight="1" x14ac:dyDescent="0.25">
      <c r="A571" s="24"/>
      <c r="B571" s="24"/>
      <c r="C571" s="24"/>
      <c r="D571" s="24"/>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4.25" customHeight="1" x14ac:dyDescent="0.25">
      <c r="A572" s="24"/>
      <c r="B572" s="24"/>
      <c r="C572" s="24"/>
      <c r="D572" s="24"/>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4.25" customHeight="1" x14ac:dyDescent="0.25">
      <c r="A573" s="24"/>
      <c r="B573" s="24"/>
      <c r="C573" s="24"/>
      <c r="D573" s="24"/>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4.25" customHeight="1" x14ac:dyDescent="0.25">
      <c r="A574" s="24"/>
      <c r="B574" s="24"/>
      <c r="C574" s="24"/>
      <c r="D574" s="24"/>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4.25" customHeight="1" x14ac:dyDescent="0.25">
      <c r="A575" s="24"/>
      <c r="B575" s="24"/>
      <c r="C575" s="24"/>
      <c r="D575" s="24"/>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4.25" customHeight="1" x14ac:dyDescent="0.25">
      <c r="A576" s="24"/>
      <c r="B576" s="24"/>
      <c r="C576" s="24"/>
      <c r="D576" s="24"/>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4.25" customHeight="1" x14ac:dyDescent="0.25">
      <c r="A577" s="24"/>
      <c r="B577" s="24"/>
      <c r="C577" s="24"/>
      <c r="D577" s="24"/>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4.25" customHeight="1" x14ac:dyDescent="0.25">
      <c r="A578" s="24"/>
      <c r="B578" s="24"/>
      <c r="C578" s="24"/>
      <c r="D578" s="24"/>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4.25" customHeight="1" x14ac:dyDescent="0.25">
      <c r="A579" s="24"/>
      <c r="B579" s="24"/>
      <c r="C579" s="24"/>
      <c r="D579" s="24"/>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4.25" customHeight="1" x14ac:dyDescent="0.25">
      <c r="A580" s="24"/>
      <c r="B580" s="24"/>
      <c r="C580" s="24"/>
      <c r="D580" s="24"/>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4.25" customHeight="1" x14ac:dyDescent="0.25">
      <c r="A581" s="24"/>
      <c r="B581" s="24"/>
      <c r="C581" s="24"/>
      <c r="D581" s="24"/>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4.25" customHeight="1" x14ac:dyDescent="0.25">
      <c r="A582" s="24"/>
      <c r="B582" s="24"/>
      <c r="C582" s="24"/>
      <c r="D582" s="24"/>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4.25" customHeight="1" x14ac:dyDescent="0.25">
      <c r="A583" s="24"/>
      <c r="B583" s="24"/>
      <c r="C583" s="24"/>
      <c r="D583" s="24"/>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4.25" customHeight="1" x14ac:dyDescent="0.25">
      <c r="A584" s="24"/>
      <c r="B584" s="24"/>
      <c r="C584" s="24"/>
      <c r="D584" s="24"/>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4.25" customHeight="1" x14ac:dyDescent="0.25">
      <c r="A585" s="24"/>
      <c r="B585" s="24"/>
      <c r="C585" s="24"/>
      <c r="D585" s="24"/>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4.25" customHeight="1" x14ac:dyDescent="0.25">
      <c r="A586" s="24"/>
      <c r="B586" s="24"/>
      <c r="C586" s="24"/>
      <c r="D586" s="24"/>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4.25" customHeight="1" x14ac:dyDescent="0.25">
      <c r="A587" s="24"/>
      <c r="B587" s="24"/>
      <c r="C587" s="24"/>
      <c r="D587" s="24"/>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4.25" customHeight="1" x14ac:dyDescent="0.25">
      <c r="A588" s="24"/>
      <c r="B588" s="24"/>
      <c r="C588" s="24"/>
      <c r="D588" s="24"/>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4.25" customHeight="1" x14ac:dyDescent="0.25">
      <c r="A589" s="24"/>
      <c r="B589" s="24"/>
      <c r="C589" s="24"/>
      <c r="D589" s="24"/>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4.25" customHeight="1" x14ac:dyDescent="0.25">
      <c r="A590" s="24"/>
      <c r="B590" s="24"/>
      <c r="C590" s="24"/>
      <c r="D590" s="24"/>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4.25" customHeight="1" x14ac:dyDescent="0.25">
      <c r="A591" s="24"/>
      <c r="B591" s="24"/>
      <c r="C591" s="24"/>
      <c r="D591" s="24"/>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4.25" customHeight="1" x14ac:dyDescent="0.25">
      <c r="A592" s="24"/>
      <c r="B592" s="24"/>
      <c r="C592" s="24"/>
      <c r="D592" s="24"/>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4.25" customHeight="1" x14ac:dyDescent="0.25">
      <c r="A593" s="24"/>
      <c r="B593" s="24"/>
      <c r="C593" s="24"/>
      <c r="D593" s="24"/>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4.25" customHeight="1" x14ac:dyDescent="0.25">
      <c r="A594" s="24"/>
      <c r="B594" s="24"/>
      <c r="C594" s="24"/>
      <c r="D594" s="24"/>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4.25" customHeight="1" x14ac:dyDescent="0.25">
      <c r="A595" s="24"/>
      <c r="B595" s="24"/>
      <c r="C595" s="24"/>
      <c r="D595" s="24"/>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4.25" customHeight="1" x14ac:dyDescent="0.25">
      <c r="A596" s="24"/>
      <c r="B596" s="24"/>
      <c r="C596" s="24"/>
      <c r="D596" s="24"/>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4.25" customHeight="1" x14ac:dyDescent="0.25">
      <c r="A597" s="24"/>
      <c r="B597" s="24"/>
      <c r="C597" s="24"/>
      <c r="D597" s="24"/>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4.25" customHeight="1" x14ac:dyDescent="0.25">
      <c r="A598" s="24"/>
      <c r="B598" s="24"/>
      <c r="C598" s="24"/>
      <c r="D598" s="24"/>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4.25" customHeight="1" x14ac:dyDescent="0.25">
      <c r="A599" s="24"/>
      <c r="B599" s="24"/>
      <c r="C599" s="24"/>
      <c r="D599" s="24"/>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4.25" customHeight="1" x14ac:dyDescent="0.25">
      <c r="A600" s="24"/>
      <c r="B600" s="24"/>
      <c r="C600" s="24"/>
      <c r="D600" s="24"/>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4.25" customHeight="1" x14ac:dyDescent="0.25">
      <c r="A601" s="24"/>
      <c r="B601" s="24"/>
      <c r="C601" s="24"/>
      <c r="D601" s="24"/>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4.25" customHeight="1" x14ac:dyDescent="0.25">
      <c r="A602" s="24"/>
      <c r="B602" s="24"/>
      <c r="C602" s="24"/>
      <c r="D602" s="24"/>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4.25" customHeight="1" x14ac:dyDescent="0.25">
      <c r="A603" s="24"/>
      <c r="B603" s="24"/>
      <c r="C603" s="24"/>
      <c r="D603" s="24"/>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4.25" customHeight="1" x14ac:dyDescent="0.25">
      <c r="A604" s="24"/>
      <c r="B604" s="24"/>
      <c r="C604" s="24"/>
      <c r="D604" s="24"/>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4.25" customHeight="1" x14ac:dyDescent="0.25">
      <c r="A605" s="24"/>
      <c r="B605" s="24"/>
      <c r="C605" s="24"/>
      <c r="D605" s="24"/>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4.25" customHeight="1" x14ac:dyDescent="0.25">
      <c r="A606" s="24"/>
      <c r="B606" s="24"/>
      <c r="C606" s="24"/>
      <c r="D606" s="24"/>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4.25" customHeight="1" x14ac:dyDescent="0.25">
      <c r="A607" s="24"/>
      <c r="B607" s="24"/>
      <c r="C607" s="24"/>
      <c r="D607" s="24"/>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4.25" customHeight="1" x14ac:dyDescent="0.25">
      <c r="A608" s="24"/>
      <c r="B608" s="24"/>
      <c r="C608" s="24"/>
      <c r="D608" s="24"/>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4.25" customHeight="1" x14ac:dyDescent="0.25">
      <c r="A609" s="24"/>
      <c r="B609" s="24"/>
      <c r="C609" s="24"/>
      <c r="D609" s="24"/>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4.25" customHeight="1" x14ac:dyDescent="0.25">
      <c r="A610" s="24"/>
      <c r="B610" s="24"/>
      <c r="C610" s="24"/>
      <c r="D610" s="24"/>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4.25" customHeight="1" x14ac:dyDescent="0.25">
      <c r="A611" s="24"/>
      <c r="B611" s="24"/>
      <c r="C611" s="24"/>
      <c r="D611" s="24"/>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4.25" customHeight="1" x14ac:dyDescent="0.25">
      <c r="A612" s="24"/>
      <c r="B612" s="24"/>
      <c r="C612" s="24"/>
      <c r="D612" s="24"/>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4.25" customHeight="1" x14ac:dyDescent="0.25">
      <c r="A613" s="24"/>
      <c r="B613" s="24"/>
      <c r="C613" s="24"/>
      <c r="D613" s="24"/>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4.25" customHeight="1" x14ac:dyDescent="0.25">
      <c r="A614" s="24"/>
      <c r="B614" s="24"/>
      <c r="C614" s="24"/>
      <c r="D614" s="24"/>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4.25" customHeight="1" x14ac:dyDescent="0.25">
      <c r="A615" s="24"/>
      <c r="B615" s="24"/>
      <c r="C615" s="24"/>
      <c r="D615" s="24"/>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4.25" customHeight="1" x14ac:dyDescent="0.25">
      <c r="A616" s="24"/>
      <c r="B616" s="24"/>
      <c r="C616" s="24"/>
      <c r="D616" s="24"/>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4.25" customHeight="1" x14ac:dyDescent="0.25">
      <c r="A617" s="24"/>
      <c r="B617" s="24"/>
      <c r="C617" s="24"/>
      <c r="D617" s="24"/>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4.25" customHeight="1" x14ac:dyDescent="0.25">
      <c r="A618" s="24"/>
      <c r="B618" s="24"/>
      <c r="C618" s="24"/>
      <c r="D618" s="24"/>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4.25" customHeight="1" x14ac:dyDescent="0.25">
      <c r="A619" s="24"/>
      <c r="B619" s="24"/>
      <c r="C619" s="24"/>
      <c r="D619" s="24"/>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4.25" customHeight="1" x14ac:dyDescent="0.25">
      <c r="A620" s="24"/>
      <c r="B620" s="24"/>
      <c r="C620" s="24"/>
      <c r="D620" s="24"/>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4.25" customHeight="1" x14ac:dyDescent="0.25">
      <c r="A621" s="24"/>
      <c r="B621" s="24"/>
      <c r="C621" s="24"/>
      <c r="D621" s="24"/>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4.25" customHeight="1" x14ac:dyDescent="0.25">
      <c r="A622" s="24"/>
      <c r="B622" s="24"/>
      <c r="C622" s="24"/>
      <c r="D622" s="24"/>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4.25" customHeight="1" x14ac:dyDescent="0.25">
      <c r="A623" s="24"/>
      <c r="B623" s="24"/>
      <c r="C623" s="24"/>
      <c r="D623" s="24"/>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4.25" customHeight="1" x14ac:dyDescent="0.25">
      <c r="A624" s="24"/>
      <c r="B624" s="24"/>
      <c r="C624" s="24"/>
      <c r="D624" s="24"/>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4.25" customHeight="1" x14ac:dyDescent="0.25">
      <c r="A625" s="24"/>
      <c r="B625" s="24"/>
      <c r="C625" s="24"/>
      <c r="D625" s="24"/>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4.25" customHeight="1" x14ac:dyDescent="0.25">
      <c r="A626" s="24"/>
      <c r="B626" s="24"/>
      <c r="C626" s="24"/>
      <c r="D626" s="24"/>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4.25" customHeight="1" x14ac:dyDescent="0.25">
      <c r="A627" s="24"/>
      <c r="B627" s="24"/>
      <c r="C627" s="24"/>
      <c r="D627" s="24"/>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4.25" customHeight="1" x14ac:dyDescent="0.25">
      <c r="A628" s="24"/>
      <c r="B628" s="24"/>
      <c r="C628" s="24"/>
      <c r="D628" s="24"/>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4.25" customHeight="1" x14ac:dyDescent="0.25">
      <c r="A629" s="24"/>
      <c r="B629" s="24"/>
      <c r="C629" s="24"/>
      <c r="D629" s="24"/>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4.25" customHeight="1" x14ac:dyDescent="0.25">
      <c r="A630" s="24"/>
      <c r="B630" s="24"/>
      <c r="C630" s="24"/>
      <c r="D630" s="24"/>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4.25" customHeight="1" x14ac:dyDescent="0.25">
      <c r="A631" s="24"/>
      <c r="B631" s="24"/>
      <c r="C631" s="24"/>
      <c r="D631" s="24"/>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4.25" customHeight="1" x14ac:dyDescent="0.25">
      <c r="A632" s="24"/>
      <c r="B632" s="24"/>
      <c r="C632" s="24"/>
      <c r="D632" s="24"/>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4.25" customHeight="1" x14ac:dyDescent="0.25">
      <c r="A633" s="24"/>
      <c r="B633" s="24"/>
      <c r="C633" s="24"/>
      <c r="D633" s="24"/>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4.25" customHeight="1" x14ac:dyDescent="0.25">
      <c r="A634" s="24"/>
      <c r="B634" s="24"/>
      <c r="C634" s="24"/>
      <c r="D634" s="24"/>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4.25" customHeight="1" x14ac:dyDescent="0.25">
      <c r="A635" s="24"/>
      <c r="B635" s="24"/>
      <c r="C635" s="24"/>
      <c r="D635" s="24"/>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4.25" customHeight="1" x14ac:dyDescent="0.25">
      <c r="A636" s="24"/>
      <c r="B636" s="24"/>
      <c r="C636" s="24"/>
      <c r="D636" s="24"/>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4.25" customHeight="1" x14ac:dyDescent="0.25">
      <c r="A637" s="24"/>
      <c r="B637" s="24"/>
      <c r="C637" s="24"/>
      <c r="D637" s="24"/>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4.25" customHeight="1" x14ac:dyDescent="0.25">
      <c r="A638" s="24"/>
      <c r="B638" s="24"/>
      <c r="C638" s="24"/>
      <c r="D638" s="24"/>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4.25" customHeight="1" x14ac:dyDescent="0.25">
      <c r="A639" s="24"/>
      <c r="B639" s="24"/>
      <c r="C639" s="24"/>
      <c r="D639" s="24"/>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4.25" customHeight="1" x14ac:dyDescent="0.25">
      <c r="A640" s="24"/>
      <c r="B640" s="24"/>
      <c r="C640" s="24"/>
      <c r="D640" s="24"/>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4.25" customHeight="1" x14ac:dyDescent="0.25">
      <c r="A641" s="24"/>
      <c r="B641" s="24"/>
      <c r="C641" s="24"/>
      <c r="D641" s="24"/>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4.25" customHeight="1" x14ac:dyDescent="0.25">
      <c r="A642" s="24"/>
      <c r="B642" s="24"/>
      <c r="C642" s="24"/>
      <c r="D642" s="24"/>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4.25" customHeight="1" x14ac:dyDescent="0.25">
      <c r="A643" s="24"/>
      <c r="B643" s="24"/>
      <c r="C643" s="24"/>
      <c r="D643" s="24"/>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4.25" customHeight="1" x14ac:dyDescent="0.25">
      <c r="A644" s="24"/>
      <c r="B644" s="24"/>
      <c r="C644" s="24"/>
      <c r="D644" s="24"/>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4.25" customHeight="1" x14ac:dyDescent="0.25">
      <c r="A645" s="24"/>
      <c r="B645" s="24"/>
      <c r="C645" s="24"/>
      <c r="D645" s="24"/>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4.25" customHeight="1" x14ac:dyDescent="0.25">
      <c r="A646" s="24"/>
      <c r="B646" s="24"/>
      <c r="C646" s="24"/>
      <c r="D646" s="24"/>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4.25" customHeight="1" x14ac:dyDescent="0.25">
      <c r="A647" s="24"/>
      <c r="B647" s="24"/>
      <c r="C647" s="24"/>
      <c r="D647" s="24"/>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4.25" customHeight="1" x14ac:dyDescent="0.25">
      <c r="A648" s="24"/>
      <c r="B648" s="24"/>
      <c r="C648" s="24"/>
      <c r="D648" s="24"/>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4.25" customHeight="1" x14ac:dyDescent="0.25">
      <c r="A649" s="24"/>
      <c r="B649" s="24"/>
      <c r="C649" s="24"/>
      <c r="D649" s="24"/>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4.25" customHeight="1" x14ac:dyDescent="0.25">
      <c r="A650" s="24"/>
      <c r="B650" s="24"/>
      <c r="C650" s="24"/>
      <c r="D650" s="24"/>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4.25" customHeight="1" x14ac:dyDescent="0.25">
      <c r="A651" s="24"/>
      <c r="B651" s="24"/>
      <c r="C651" s="24"/>
      <c r="D651" s="24"/>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4.25" customHeight="1" x14ac:dyDescent="0.25">
      <c r="A652" s="24"/>
      <c r="B652" s="24"/>
      <c r="C652" s="24"/>
      <c r="D652" s="24"/>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4.25" customHeight="1" x14ac:dyDescent="0.25">
      <c r="A653" s="24"/>
      <c r="B653" s="24"/>
      <c r="C653" s="24"/>
      <c r="D653" s="24"/>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4.25" customHeight="1" x14ac:dyDescent="0.25">
      <c r="A654" s="24"/>
      <c r="B654" s="24"/>
      <c r="C654" s="24"/>
      <c r="D654" s="24"/>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4.25" customHeight="1" x14ac:dyDescent="0.25">
      <c r="A655" s="24"/>
      <c r="B655" s="24"/>
      <c r="C655" s="24"/>
      <c r="D655" s="24"/>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4.25" customHeight="1" x14ac:dyDescent="0.25">
      <c r="A656" s="24"/>
      <c r="B656" s="24"/>
      <c r="C656" s="24"/>
      <c r="D656" s="24"/>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4.25" customHeight="1" x14ac:dyDescent="0.25">
      <c r="A657" s="24"/>
      <c r="B657" s="24"/>
      <c r="C657" s="24"/>
      <c r="D657" s="24"/>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4.25" customHeight="1" x14ac:dyDescent="0.25">
      <c r="A658" s="24"/>
      <c r="B658" s="24"/>
      <c r="C658" s="24"/>
      <c r="D658" s="24"/>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4.25" customHeight="1" x14ac:dyDescent="0.25">
      <c r="A659" s="24"/>
      <c r="B659" s="24"/>
      <c r="C659" s="24"/>
      <c r="D659" s="24"/>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4.25" customHeight="1" x14ac:dyDescent="0.25">
      <c r="A660" s="24"/>
      <c r="B660" s="24"/>
      <c r="C660" s="24"/>
      <c r="D660" s="24"/>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4.25" customHeight="1" x14ac:dyDescent="0.25">
      <c r="A661" s="24"/>
      <c r="B661" s="24"/>
      <c r="C661" s="24"/>
      <c r="D661" s="24"/>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4.25" customHeight="1" x14ac:dyDescent="0.25">
      <c r="A662" s="24"/>
      <c r="B662" s="24"/>
      <c r="C662" s="24"/>
      <c r="D662" s="24"/>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4.25" customHeight="1" x14ac:dyDescent="0.25">
      <c r="A663" s="24"/>
      <c r="B663" s="24"/>
      <c r="C663" s="24"/>
      <c r="D663" s="24"/>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4.25" customHeight="1" x14ac:dyDescent="0.25">
      <c r="A664" s="24"/>
      <c r="B664" s="24"/>
      <c r="C664" s="24"/>
      <c r="D664" s="24"/>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4.25" customHeight="1" x14ac:dyDescent="0.25">
      <c r="A665" s="24"/>
      <c r="B665" s="24"/>
      <c r="C665" s="24"/>
      <c r="D665" s="24"/>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4.25" customHeight="1" x14ac:dyDescent="0.25">
      <c r="A666" s="24"/>
      <c r="B666" s="24"/>
      <c r="C666" s="24"/>
      <c r="D666" s="24"/>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4.25" customHeight="1" x14ac:dyDescent="0.25">
      <c r="A667" s="24"/>
      <c r="B667" s="24"/>
      <c r="C667" s="24"/>
      <c r="D667" s="24"/>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4.25" customHeight="1" x14ac:dyDescent="0.25">
      <c r="A668" s="24"/>
      <c r="B668" s="24"/>
      <c r="C668" s="24"/>
      <c r="D668" s="24"/>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4.25" customHeight="1" x14ac:dyDescent="0.25">
      <c r="A669" s="24"/>
      <c r="B669" s="24"/>
      <c r="C669" s="24"/>
      <c r="D669" s="24"/>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4.25" customHeight="1" x14ac:dyDescent="0.25">
      <c r="A670" s="24"/>
      <c r="B670" s="24"/>
      <c r="C670" s="24"/>
      <c r="D670" s="24"/>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4.25" customHeight="1" x14ac:dyDescent="0.25">
      <c r="A671" s="24"/>
      <c r="B671" s="24"/>
      <c r="C671" s="24"/>
      <c r="D671" s="24"/>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4.25" customHeight="1" x14ac:dyDescent="0.25">
      <c r="A672" s="24"/>
      <c r="B672" s="24"/>
      <c r="C672" s="24"/>
      <c r="D672" s="24"/>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4.25" customHeight="1" x14ac:dyDescent="0.25">
      <c r="A673" s="24"/>
      <c r="B673" s="24"/>
      <c r="C673" s="24"/>
      <c r="D673" s="24"/>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4.25" customHeight="1" x14ac:dyDescent="0.25">
      <c r="A674" s="24"/>
      <c r="B674" s="24"/>
      <c r="C674" s="24"/>
      <c r="D674" s="24"/>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4.25" customHeight="1" x14ac:dyDescent="0.25">
      <c r="A675" s="24"/>
      <c r="B675" s="24"/>
      <c r="C675" s="24"/>
      <c r="D675" s="24"/>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4.25" customHeight="1" x14ac:dyDescent="0.25">
      <c r="A676" s="24"/>
      <c r="B676" s="24"/>
      <c r="C676" s="24"/>
      <c r="D676" s="24"/>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4.25" customHeight="1" x14ac:dyDescent="0.25">
      <c r="A677" s="24"/>
      <c r="B677" s="24"/>
      <c r="C677" s="24"/>
      <c r="D677" s="24"/>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4.25" customHeight="1" x14ac:dyDescent="0.25">
      <c r="A678" s="24"/>
      <c r="B678" s="24"/>
      <c r="C678" s="24"/>
      <c r="D678" s="24"/>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4.25" customHeight="1" x14ac:dyDescent="0.25">
      <c r="A679" s="24"/>
      <c r="B679" s="24"/>
      <c r="C679" s="24"/>
      <c r="D679" s="24"/>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4.25" customHeight="1" x14ac:dyDescent="0.25">
      <c r="A680" s="24"/>
      <c r="B680" s="24"/>
      <c r="C680" s="24"/>
      <c r="D680" s="24"/>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4.25" customHeight="1" x14ac:dyDescent="0.25">
      <c r="A681" s="24"/>
      <c r="B681" s="24"/>
      <c r="C681" s="24"/>
      <c r="D681" s="24"/>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4.25" customHeight="1" x14ac:dyDescent="0.25">
      <c r="A682" s="24"/>
      <c r="B682" s="24"/>
      <c r="C682" s="24"/>
      <c r="D682" s="24"/>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4.25" customHeight="1" x14ac:dyDescent="0.25">
      <c r="A683" s="24"/>
      <c r="B683" s="24"/>
      <c r="C683" s="24"/>
      <c r="D683" s="24"/>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4.25" customHeight="1" x14ac:dyDescent="0.25">
      <c r="A684" s="24"/>
      <c r="B684" s="24"/>
      <c r="C684" s="24"/>
      <c r="D684" s="24"/>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4.25" customHeight="1" x14ac:dyDescent="0.25">
      <c r="A685" s="24"/>
      <c r="B685" s="24"/>
      <c r="C685" s="24"/>
      <c r="D685" s="24"/>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4.25" customHeight="1" x14ac:dyDescent="0.25">
      <c r="A686" s="24"/>
      <c r="B686" s="24"/>
      <c r="C686" s="24"/>
      <c r="D686" s="24"/>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4.25" customHeight="1" x14ac:dyDescent="0.25">
      <c r="A687" s="24"/>
      <c r="B687" s="24"/>
      <c r="C687" s="24"/>
      <c r="D687" s="24"/>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4.25" customHeight="1" x14ac:dyDescent="0.25">
      <c r="A688" s="24"/>
      <c r="B688" s="24"/>
      <c r="C688" s="24"/>
      <c r="D688" s="24"/>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4.25" customHeight="1" x14ac:dyDescent="0.25">
      <c r="A689" s="24"/>
      <c r="B689" s="24"/>
      <c r="C689" s="24"/>
      <c r="D689" s="24"/>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4.25" customHeight="1" x14ac:dyDescent="0.25">
      <c r="A690" s="24"/>
      <c r="B690" s="24"/>
      <c r="C690" s="24"/>
      <c r="D690" s="24"/>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4.25" customHeight="1" x14ac:dyDescent="0.25">
      <c r="A691" s="24"/>
      <c r="B691" s="24"/>
      <c r="C691" s="24"/>
      <c r="D691" s="24"/>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4.25" customHeight="1" x14ac:dyDescent="0.25">
      <c r="A692" s="24"/>
      <c r="B692" s="24"/>
      <c r="C692" s="24"/>
      <c r="D692" s="24"/>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4.25" customHeight="1" x14ac:dyDescent="0.25">
      <c r="A693" s="24"/>
      <c r="B693" s="24"/>
      <c r="C693" s="24"/>
      <c r="D693" s="24"/>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4.25" customHeight="1" x14ac:dyDescent="0.25">
      <c r="A694" s="24"/>
      <c r="B694" s="24"/>
      <c r="C694" s="24"/>
      <c r="D694" s="24"/>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4.25" customHeight="1" x14ac:dyDescent="0.25">
      <c r="A695" s="24"/>
      <c r="B695" s="24"/>
      <c r="C695" s="24"/>
      <c r="D695" s="24"/>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4.25" customHeight="1" x14ac:dyDescent="0.25">
      <c r="A696" s="24"/>
      <c r="B696" s="24"/>
      <c r="C696" s="24"/>
      <c r="D696" s="24"/>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4.25" customHeight="1" x14ac:dyDescent="0.25">
      <c r="A697" s="24"/>
      <c r="B697" s="24"/>
      <c r="C697" s="24"/>
      <c r="D697" s="24"/>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4.25" customHeight="1" x14ac:dyDescent="0.25">
      <c r="A698" s="24"/>
      <c r="B698" s="24"/>
      <c r="C698" s="24"/>
      <c r="D698" s="24"/>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4.25" customHeight="1" x14ac:dyDescent="0.25">
      <c r="A699" s="24"/>
      <c r="B699" s="24"/>
      <c r="C699" s="24"/>
      <c r="D699" s="24"/>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4.25" customHeight="1" x14ac:dyDescent="0.25">
      <c r="A700" s="24"/>
      <c r="B700" s="24"/>
      <c r="C700" s="24"/>
      <c r="D700" s="24"/>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4.25" customHeight="1" x14ac:dyDescent="0.25">
      <c r="A701" s="24"/>
      <c r="B701" s="24"/>
      <c r="C701" s="24"/>
      <c r="D701" s="24"/>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4.25" customHeight="1" x14ac:dyDescent="0.25">
      <c r="A702" s="24"/>
      <c r="B702" s="24"/>
      <c r="C702" s="24"/>
      <c r="D702" s="24"/>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4.25" customHeight="1" x14ac:dyDescent="0.25">
      <c r="A703" s="24"/>
      <c r="B703" s="24"/>
      <c r="C703" s="24"/>
      <c r="D703" s="24"/>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4.25" customHeight="1" x14ac:dyDescent="0.25">
      <c r="A704" s="24"/>
      <c r="B704" s="24"/>
      <c r="C704" s="24"/>
      <c r="D704" s="24"/>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4.25" customHeight="1" x14ac:dyDescent="0.25">
      <c r="A705" s="24"/>
      <c r="B705" s="24"/>
      <c r="C705" s="24"/>
      <c r="D705" s="24"/>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4.25" customHeight="1" x14ac:dyDescent="0.25">
      <c r="A706" s="24"/>
      <c r="B706" s="24"/>
      <c r="C706" s="24"/>
      <c r="D706" s="24"/>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4.25" customHeight="1" x14ac:dyDescent="0.25">
      <c r="A707" s="24"/>
      <c r="B707" s="24"/>
      <c r="C707" s="24"/>
      <c r="D707" s="24"/>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4.25" customHeight="1" x14ac:dyDescent="0.25">
      <c r="A708" s="24"/>
      <c r="B708" s="24"/>
      <c r="C708" s="24"/>
      <c r="D708" s="24"/>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4.25" customHeight="1" x14ac:dyDescent="0.25">
      <c r="A709" s="24"/>
      <c r="B709" s="24"/>
      <c r="C709" s="24"/>
      <c r="D709" s="24"/>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4.25" customHeight="1" x14ac:dyDescent="0.25">
      <c r="A710" s="24"/>
      <c r="B710" s="24"/>
      <c r="C710" s="24"/>
      <c r="D710" s="24"/>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4.25" customHeight="1" x14ac:dyDescent="0.25">
      <c r="A711" s="24"/>
      <c r="B711" s="24"/>
      <c r="C711" s="24"/>
      <c r="D711" s="24"/>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4.25" customHeight="1" x14ac:dyDescent="0.25">
      <c r="A712" s="24"/>
      <c r="B712" s="24"/>
      <c r="C712" s="24"/>
      <c r="D712" s="24"/>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4.25" customHeight="1" x14ac:dyDescent="0.25">
      <c r="A713" s="24"/>
      <c r="B713" s="24"/>
      <c r="C713" s="24"/>
      <c r="D713" s="24"/>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4.25" customHeight="1" x14ac:dyDescent="0.25">
      <c r="A714" s="24"/>
      <c r="B714" s="24"/>
      <c r="C714" s="24"/>
      <c r="D714" s="24"/>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4.25" customHeight="1" x14ac:dyDescent="0.25">
      <c r="A715" s="24"/>
      <c r="B715" s="24"/>
      <c r="C715" s="24"/>
      <c r="D715" s="24"/>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4.25" customHeight="1" x14ac:dyDescent="0.25">
      <c r="A716" s="24"/>
      <c r="B716" s="24"/>
      <c r="C716" s="24"/>
      <c r="D716" s="24"/>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4.25" customHeight="1" x14ac:dyDescent="0.25">
      <c r="A717" s="24"/>
      <c r="B717" s="24"/>
      <c r="C717" s="24"/>
      <c r="D717" s="24"/>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4.25" customHeight="1" x14ac:dyDescent="0.25">
      <c r="A718" s="24"/>
      <c r="B718" s="24"/>
      <c r="C718" s="24"/>
      <c r="D718" s="24"/>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4.25" customHeight="1" x14ac:dyDescent="0.25">
      <c r="A719" s="24"/>
      <c r="B719" s="24"/>
      <c r="C719" s="24"/>
      <c r="D719" s="24"/>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4.25" customHeight="1" x14ac:dyDescent="0.25">
      <c r="A720" s="24"/>
      <c r="B720" s="24"/>
      <c r="C720" s="24"/>
      <c r="D720" s="24"/>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4.25" customHeight="1" x14ac:dyDescent="0.25">
      <c r="A721" s="24"/>
      <c r="B721" s="24"/>
      <c r="C721" s="24"/>
      <c r="D721" s="24"/>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4.25" customHeight="1" x14ac:dyDescent="0.25">
      <c r="A722" s="24"/>
      <c r="B722" s="24"/>
      <c r="C722" s="24"/>
      <c r="D722" s="24"/>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4.25" customHeight="1" x14ac:dyDescent="0.25">
      <c r="A723" s="24"/>
      <c r="B723" s="24"/>
      <c r="C723" s="24"/>
      <c r="D723" s="24"/>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4.25" customHeight="1" x14ac:dyDescent="0.25">
      <c r="A724" s="24"/>
      <c r="B724" s="24"/>
      <c r="C724" s="24"/>
      <c r="D724" s="24"/>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4.25" customHeight="1" x14ac:dyDescent="0.25">
      <c r="A725" s="24"/>
      <c r="B725" s="24"/>
      <c r="C725" s="24"/>
      <c r="D725" s="24"/>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4.25" customHeight="1" x14ac:dyDescent="0.25">
      <c r="A726" s="24"/>
      <c r="B726" s="24"/>
      <c r="C726" s="24"/>
      <c r="D726" s="24"/>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4.25" customHeight="1" x14ac:dyDescent="0.25">
      <c r="A727" s="24"/>
      <c r="B727" s="24"/>
      <c r="C727" s="24"/>
      <c r="D727" s="24"/>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4.25" customHeight="1" x14ac:dyDescent="0.25">
      <c r="A728" s="24"/>
      <c r="B728" s="24"/>
      <c r="C728" s="24"/>
      <c r="D728" s="24"/>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4.25" customHeight="1" x14ac:dyDescent="0.25">
      <c r="A729" s="24"/>
      <c r="B729" s="24"/>
      <c r="C729" s="24"/>
      <c r="D729" s="24"/>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4.25" customHeight="1" x14ac:dyDescent="0.25">
      <c r="A730" s="24"/>
      <c r="B730" s="24"/>
      <c r="C730" s="24"/>
      <c r="D730" s="24"/>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4.25" customHeight="1" x14ac:dyDescent="0.25">
      <c r="A731" s="24"/>
      <c r="B731" s="24"/>
      <c r="C731" s="24"/>
      <c r="D731" s="24"/>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4.25" customHeight="1" x14ac:dyDescent="0.25">
      <c r="A732" s="24"/>
      <c r="B732" s="24"/>
      <c r="C732" s="24"/>
      <c r="D732" s="24"/>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4.25" customHeight="1" x14ac:dyDescent="0.25">
      <c r="A733" s="24"/>
      <c r="B733" s="24"/>
      <c r="C733" s="24"/>
      <c r="D733" s="24"/>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4.25" customHeight="1" x14ac:dyDescent="0.25">
      <c r="A734" s="24"/>
      <c r="B734" s="24"/>
      <c r="C734" s="24"/>
      <c r="D734" s="24"/>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4.25" customHeight="1" x14ac:dyDescent="0.25">
      <c r="A735" s="24"/>
      <c r="B735" s="24"/>
      <c r="C735" s="24"/>
      <c r="D735" s="24"/>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4.25" customHeight="1" x14ac:dyDescent="0.25">
      <c r="A736" s="24"/>
      <c r="B736" s="24"/>
      <c r="C736" s="24"/>
      <c r="D736" s="24"/>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4.25" customHeight="1" x14ac:dyDescent="0.25">
      <c r="A737" s="24"/>
      <c r="B737" s="24"/>
      <c r="C737" s="24"/>
      <c r="D737" s="24"/>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4.25" customHeight="1" x14ac:dyDescent="0.25">
      <c r="A738" s="24"/>
      <c r="B738" s="24"/>
      <c r="C738" s="24"/>
      <c r="D738" s="24"/>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4.25" customHeight="1" x14ac:dyDescent="0.25">
      <c r="A739" s="24"/>
      <c r="B739" s="24"/>
      <c r="C739" s="24"/>
      <c r="D739" s="24"/>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4.25" customHeight="1" x14ac:dyDescent="0.25">
      <c r="A740" s="24"/>
      <c r="B740" s="24"/>
      <c r="C740" s="24"/>
      <c r="D740" s="24"/>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4.25" customHeight="1" x14ac:dyDescent="0.25">
      <c r="A741" s="24"/>
      <c r="B741" s="24"/>
      <c r="C741" s="24"/>
      <c r="D741" s="24"/>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4.25" customHeight="1" x14ac:dyDescent="0.25">
      <c r="A742" s="24"/>
      <c r="B742" s="24"/>
      <c r="C742" s="24"/>
      <c r="D742" s="24"/>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4.25" customHeight="1" x14ac:dyDescent="0.25">
      <c r="A743" s="24"/>
      <c r="B743" s="24"/>
      <c r="C743" s="24"/>
      <c r="D743" s="24"/>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4.25" customHeight="1" x14ac:dyDescent="0.25">
      <c r="A744" s="24"/>
      <c r="B744" s="24"/>
      <c r="C744" s="24"/>
      <c r="D744" s="24"/>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4.25" customHeight="1" x14ac:dyDescent="0.25">
      <c r="A745" s="24"/>
      <c r="B745" s="24"/>
      <c r="C745" s="24"/>
      <c r="D745" s="24"/>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4.25" customHeight="1" x14ac:dyDescent="0.25">
      <c r="A746" s="24"/>
      <c r="B746" s="24"/>
      <c r="C746" s="24"/>
      <c r="D746" s="24"/>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4.25" customHeight="1" x14ac:dyDescent="0.25">
      <c r="A747" s="24"/>
      <c r="B747" s="24"/>
      <c r="C747" s="24"/>
      <c r="D747" s="24"/>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4.25" customHeight="1" x14ac:dyDescent="0.25">
      <c r="A748" s="24"/>
      <c r="B748" s="24"/>
      <c r="C748" s="24"/>
      <c r="D748" s="24"/>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4.25" customHeight="1" x14ac:dyDescent="0.25">
      <c r="A749" s="24"/>
      <c r="B749" s="24"/>
      <c r="C749" s="24"/>
      <c r="D749" s="24"/>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4.25" customHeight="1" x14ac:dyDescent="0.25">
      <c r="A750" s="24"/>
      <c r="B750" s="24"/>
      <c r="C750" s="24"/>
      <c r="D750" s="24"/>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4.25" customHeight="1" x14ac:dyDescent="0.25">
      <c r="A751" s="24"/>
      <c r="B751" s="24"/>
      <c r="C751" s="24"/>
      <c r="D751" s="24"/>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4.25" customHeight="1" x14ac:dyDescent="0.25">
      <c r="A752" s="24"/>
      <c r="B752" s="24"/>
      <c r="C752" s="24"/>
      <c r="D752" s="24"/>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4.25" customHeight="1" x14ac:dyDescent="0.25">
      <c r="A753" s="24"/>
      <c r="B753" s="24"/>
      <c r="C753" s="24"/>
      <c r="D753" s="24"/>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4.25" customHeight="1" x14ac:dyDescent="0.25">
      <c r="A754" s="24"/>
      <c r="B754" s="24"/>
      <c r="C754" s="24"/>
      <c r="D754" s="24"/>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4.25" customHeight="1" x14ac:dyDescent="0.25">
      <c r="A755" s="24"/>
      <c r="B755" s="24"/>
      <c r="C755" s="24"/>
      <c r="D755" s="24"/>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4.25" customHeight="1" x14ac:dyDescent="0.25">
      <c r="A756" s="24"/>
      <c r="B756" s="24"/>
      <c r="C756" s="24"/>
      <c r="D756" s="24"/>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4.25" customHeight="1" x14ac:dyDescent="0.25">
      <c r="A757" s="24"/>
      <c r="B757" s="24"/>
      <c r="C757" s="24"/>
      <c r="D757" s="24"/>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4.25" customHeight="1" x14ac:dyDescent="0.25">
      <c r="A758" s="24"/>
      <c r="B758" s="24"/>
      <c r="C758" s="24"/>
      <c r="D758" s="24"/>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4.25" customHeight="1" x14ac:dyDescent="0.25">
      <c r="A759" s="24"/>
      <c r="B759" s="24"/>
      <c r="C759" s="24"/>
      <c r="D759" s="24"/>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4.25" customHeight="1" x14ac:dyDescent="0.25">
      <c r="A760" s="24"/>
      <c r="B760" s="24"/>
      <c r="C760" s="24"/>
      <c r="D760" s="24"/>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4.25" customHeight="1" x14ac:dyDescent="0.25">
      <c r="A761" s="24"/>
      <c r="B761" s="24"/>
      <c r="C761" s="24"/>
      <c r="D761" s="24"/>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4.25" customHeight="1" x14ac:dyDescent="0.25">
      <c r="A762" s="24"/>
      <c r="B762" s="24"/>
      <c r="C762" s="24"/>
      <c r="D762" s="24"/>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4.25" customHeight="1" x14ac:dyDescent="0.25">
      <c r="A763" s="24"/>
      <c r="B763" s="24"/>
      <c r="C763" s="24"/>
      <c r="D763" s="24"/>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4.25" customHeight="1" x14ac:dyDescent="0.25">
      <c r="A764" s="24"/>
      <c r="B764" s="24"/>
      <c r="C764" s="24"/>
      <c r="D764" s="24"/>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4.25" customHeight="1" x14ac:dyDescent="0.25">
      <c r="A765" s="24"/>
      <c r="B765" s="24"/>
      <c r="C765" s="24"/>
      <c r="D765" s="24"/>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4.25" customHeight="1" x14ac:dyDescent="0.25">
      <c r="A766" s="24"/>
      <c r="B766" s="24"/>
      <c r="C766" s="24"/>
      <c r="D766" s="24"/>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4.25" customHeight="1" x14ac:dyDescent="0.25">
      <c r="A767" s="24"/>
      <c r="B767" s="24"/>
      <c r="C767" s="24"/>
      <c r="D767" s="24"/>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4.25" customHeight="1" x14ac:dyDescent="0.25">
      <c r="A768" s="24"/>
      <c r="B768" s="24"/>
      <c r="C768" s="24"/>
      <c r="D768" s="24"/>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4.25" customHeight="1" x14ac:dyDescent="0.25">
      <c r="A769" s="24"/>
      <c r="B769" s="24"/>
      <c r="C769" s="24"/>
      <c r="D769" s="24"/>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4.25" customHeight="1" x14ac:dyDescent="0.25">
      <c r="A770" s="24"/>
      <c r="B770" s="24"/>
      <c r="C770" s="24"/>
      <c r="D770" s="24"/>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4.25" customHeight="1" x14ac:dyDescent="0.25">
      <c r="A771" s="24"/>
      <c r="B771" s="24"/>
      <c r="C771" s="24"/>
      <c r="D771" s="24"/>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4.25" customHeight="1" x14ac:dyDescent="0.25">
      <c r="A772" s="24"/>
      <c r="B772" s="24"/>
      <c r="C772" s="24"/>
      <c r="D772" s="24"/>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4.25" customHeight="1" x14ac:dyDescent="0.25">
      <c r="A773" s="24"/>
      <c r="B773" s="24"/>
      <c r="C773" s="24"/>
      <c r="D773" s="24"/>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4.25" customHeight="1" x14ac:dyDescent="0.25">
      <c r="A774" s="24"/>
      <c r="B774" s="24"/>
      <c r="C774" s="24"/>
      <c r="D774" s="24"/>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4.25" customHeight="1" x14ac:dyDescent="0.25">
      <c r="A775" s="24"/>
      <c r="B775" s="24"/>
      <c r="C775" s="24"/>
      <c r="D775" s="24"/>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4.25" customHeight="1" x14ac:dyDescent="0.25">
      <c r="A776" s="24"/>
      <c r="B776" s="24"/>
      <c r="C776" s="24"/>
      <c r="D776" s="24"/>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4.25" customHeight="1" x14ac:dyDescent="0.25">
      <c r="A777" s="24"/>
      <c r="B777" s="24"/>
      <c r="C777" s="24"/>
      <c r="D777" s="24"/>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4.25" customHeight="1" x14ac:dyDescent="0.25">
      <c r="A778" s="24"/>
      <c r="B778" s="24"/>
      <c r="C778" s="24"/>
      <c r="D778" s="24"/>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4.25" customHeight="1" x14ac:dyDescent="0.25">
      <c r="A779" s="24"/>
      <c r="B779" s="24"/>
      <c r="C779" s="24"/>
      <c r="D779" s="24"/>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4.25" customHeight="1" x14ac:dyDescent="0.25">
      <c r="A780" s="24"/>
      <c r="B780" s="24"/>
      <c r="C780" s="24"/>
      <c r="D780" s="24"/>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4.25" customHeight="1" x14ac:dyDescent="0.25">
      <c r="A781" s="24"/>
      <c r="B781" s="24"/>
      <c r="C781" s="24"/>
      <c r="D781" s="24"/>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4.25" customHeight="1" x14ac:dyDescent="0.25">
      <c r="A782" s="24"/>
      <c r="B782" s="24"/>
      <c r="C782" s="24"/>
      <c r="D782" s="24"/>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4.25" customHeight="1" x14ac:dyDescent="0.25">
      <c r="A783" s="24"/>
      <c r="B783" s="24"/>
      <c r="C783" s="24"/>
      <c r="D783" s="24"/>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4.25" customHeight="1" x14ac:dyDescent="0.25">
      <c r="A784" s="24"/>
      <c r="B784" s="24"/>
      <c r="C784" s="24"/>
      <c r="D784" s="24"/>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4.25" customHeight="1" x14ac:dyDescent="0.25">
      <c r="A785" s="24"/>
      <c r="B785" s="24"/>
      <c r="C785" s="24"/>
      <c r="D785" s="24"/>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4.25" customHeight="1" x14ac:dyDescent="0.25">
      <c r="A786" s="24"/>
      <c r="B786" s="24"/>
      <c r="C786" s="24"/>
      <c r="D786" s="24"/>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4.25" customHeight="1" x14ac:dyDescent="0.25">
      <c r="A787" s="24"/>
      <c r="B787" s="24"/>
      <c r="C787" s="24"/>
      <c r="D787" s="24"/>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4.25" customHeight="1" x14ac:dyDescent="0.25">
      <c r="A788" s="24"/>
      <c r="B788" s="24"/>
      <c r="C788" s="24"/>
      <c r="D788" s="24"/>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4.25" customHeight="1" x14ac:dyDescent="0.25">
      <c r="A789" s="24"/>
      <c r="B789" s="24"/>
      <c r="C789" s="24"/>
      <c r="D789" s="24"/>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4.25" customHeight="1" x14ac:dyDescent="0.25">
      <c r="A790" s="24"/>
      <c r="B790" s="24"/>
      <c r="C790" s="24"/>
      <c r="D790" s="24"/>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4.25" customHeight="1" x14ac:dyDescent="0.25">
      <c r="A791" s="24"/>
      <c r="B791" s="24"/>
      <c r="C791" s="24"/>
      <c r="D791" s="24"/>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4.25" customHeight="1" x14ac:dyDescent="0.25">
      <c r="A792" s="24"/>
      <c r="B792" s="24"/>
      <c r="C792" s="24"/>
      <c r="D792" s="24"/>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4.25" customHeight="1" x14ac:dyDescent="0.25">
      <c r="A793" s="24"/>
      <c r="B793" s="24"/>
      <c r="C793" s="24"/>
      <c r="D793" s="24"/>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4.25" customHeight="1" x14ac:dyDescent="0.25">
      <c r="A794" s="24"/>
      <c r="B794" s="24"/>
      <c r="C794" s="24"/>
      <c r="D794" s="24"/>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4.25" customHeight="1" x14ac:dyDescent="0.25">
      <c r="A795" s="24"/>
      <c r="B795" s="24"/>
      <c r="C795" s="24"/>
      <c r="D795" s="24"/>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4.25" customHeight="1" x14ac:dyDescent="0.25">
      <c r="A796" s="24"/>
      <c r="B796" s="24"/>
      <c r="C796" s="24"/>
      <c r="D796" s="24"/>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4.25" customHeight="1" x14ac:dyDescent="0.25">
      <c r="A797" s="24"/>
      <c r="B797" s="24"/>
      <c r="C797" s="24"/>
      <c r="D797" s="24"/>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4.25" customHeight="1" x14ac:dyDescent="0.25">
      <c r="A798" s="24"/>
      <c r="B798" s="24"/>
      <c r="C798" s="24"/>
      <c r="D798" s="24"/>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4.25" customHeight="1" x14ac:dyDescent="0.25">
      <c r="A799" s="24"/>
      <c r="B799" s="24"/>
      <c r="C799" s="24"/>
      <c r="D799" s="24"/>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4.25" customHeight="1" x14ac:dyDescent="0.25">
      <c r="A800" s="24"/>
      <c r="B800" s="24"/>
      <c r="C800" s="24"/>
      <c r="D800" s="24"/>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4.25" customHeight="1" x14ac:dyDescent="0.25">
      <c r="A801" s="24"/>
      <c r="B801" s="24"/>
      <c r="C801" s="24"/>
      <c r="D801" s="24"/>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4.25" customHeight="1" x14ac:dyDescent="0.25">
      <c r="A802" s="24"/>
      <c r="B802" s="24"/>
      <c r="C802" s="24"/>
      <c r="D802" s="24"/>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4.25" customHeight="1" x14ac:dyDescent="0.25">
      <c r="A803" s="24"/>
      <c r="B803" s="24"/>
      <c r="C803" s="24"/>
      <c r="D803" s="24"/>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4.25" customHeight="1" x14ac:dyDescent="0.25">
      <c r="A804" s="24"/>
      <c r="B804" s="24"/>
      <c r="C804" s="24"/>
      <c r="D804" s="24"/>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4.25" customHeight="1" x14ac:dyDescent="0.25">
      <c r="A805" s="24"/>
      <c r="B805" s="24"/>
      <c r="C805" s="24"/>
      <c r="D805" s="24"/>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4.25" customHeight="1" x14ac:dyDescent="0.25">
      <c r="A806" s="24"/>
      <c r="B806" s="24"/>
      <c r="C806" s="24"/>
      <c r="D806" s="24"/>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4.25" customHeight="1" x14ac:dyDescent="0.25">
      <c r="A807" s="24"/>
      <c r="B807" s="24"/>
      <c r="C807" s="24"/>
      <c r="D807" s="24"/>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4.25" customHeight="1" x14ac:dyDescent="0.25">
      <c r="A808" s="24"/>
      <c r="B808" s="24"/>
      <c r="C808" s="24"/>
      <c r="D808" s="24"/>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4.25" customHeight="1" x14ac:dyDescent="0.25">
      <c r="A809" s="24"/>
      <c r="B809" s="24"/>
      <c r="C809" s="24"/>
      <c r="D809" s="24"/>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4.25" customHeight="1" x14ac:dyDescent="0.25">
      <c r="A810" s="24"/>
      <c r="B810" s="24"/>
      <c r="C810" s="24"/>
      <c r="D810" s="24"/>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4.25" customHeight="1" x14ac:dyDescent="0.25">
      <c r="A811" s="24"/>
      <c r="B811" s="24"/>
      <c r="C811" s="24"/>
      <c r="D811" s="24"/>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4.25" customHeight="1" x14ac:dyDescent="0.25">
      <c r="A812" s="24"/>
      <c r="B812" s="24"/>
      <c r="C812" s="24"/>
      <c r="D812" s="24"/>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4.25" customHeight="1" x14ac:dyDescent="0.25">
      <c r="A813" s="24"/>
      <c r="B813" s="24"/>
      <c r="C813" s="24"/>
      <c r="D813" s="24"/>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4.25" customHeight="1" x14ac:dyDescent="0.25">
      <c r="A814" s="24"/>
      <c r="B814" s="24"/>
      <c r="C814" s="24"/>
      <c r="D814" s="24"/>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4.25" customHeight="1" x14ac:dyDescent="0.25">
      <c r="A815" s="24"/>
      <c r="B815" s="24"/>
      <c r="C815" s="24"/>
      <c r="D815" s="24"/>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4.25" customHeight="1" x14ac:dyDescent="0.25">
      <c r="A816" s="24"/>
      <c r="B816" s="24"/>
      <c r="C816" s="24"/>
      <c r="D816" s="24"/>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4.25" customHeight="1" x14ac:dyDescent="0.25">
      <c r="A817" s="24"/>
      <c r="B817" s="24"/>
      <c r="C817" s="24"/>
      <c r="D817" s="24"/>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4.25" customHeight="1" x14ac:dyDescent="0.25">
      <c r="A818" s="24"/>
      <c r="B818" s="24"/>
      <c r="C818" s="24"/>
      <c r="D818" s="24"/>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4.25" customHeight="1" x14ac:dyDescent="0.25">
      <c r="A819" s="24"/>
      <c r="B819" s="24"/>
      <c r="C819" s="24"/>
      <c r="D819" s="24"/>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4.25" customHeight="1" x14ac:dyDescent="0.25">
      <c r="A820" s="24"/>
      <c r="B820" s="24"/>
      <c r="C820" s="24"/>
      <c r="D820" s="24"/>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4.25" customHeight="1" x14ac:dyDescent="0.25">
      <c r="A821" s="24"/>
      <c r="B821" s="24"/>
      <c r="C821" s="24"/>
      <c r="D821" s="24"/>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4.25" customHeight="1" x14ac:dyDescent="0.25">
      <c r="A822" s="24"/>
      <c r="B822" s="24"/>
      <c r="C822" s="24"/>
      <c r="D822" s="24"/>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4.25" customHeight="1" x14ac:dyDescent="0.25">
      <c r="A823" s="24"/>
      <c r="B823" s="24"/>
      <c r="C823" s="24"/>
      <c r="D823" s="24"/>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4.25" customHeight="1" x14ac:dyDescent="0.25">
      <c r="A824" s="24"/>
      <c r="B824" s="24"/>
      <c r="C824" s="24"/>
      <c r="D824" s="24"/>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4.25" customHeight="1" x14ac:dyDescent="0.25">
      <c r="A825" s="24"/>
      <c r="B825" s="24"/>
      <c r="C825" s="24"/>
      <c r="D825" s="24"/>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4.25" customHeight="1" x14ac:dyDescent="0.25">
      <c r="A826" s="24"/>
      <c r="B826" s="24"/>
      <c r="C826" s="24"/>
      <c r="D826" s="24"/>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4.25" customHeight="1" x14ac:dyDescent="0.25">
      <c r="A827" s="24"/>
      <c r="B827" s="24"/>
      <c r="C827" s="24"/>
      <c r="D827" s="24"/>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4.25" customHeight="1" x14ac:dyDescent="0.25">
      <c r="A828" s="24"/>
      <c r="B828" s="24"/>
      <c r="C828" s="24"/>
      <c r="D828" s="24"/>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4.25" customHeight="1" x14ac:dyDescent="0.25">
      <c r="A829" s="24"/>
      <c r="B829" s="24"/>
      <c r="C829" s="24"/>
      <c r="D829" s="24"/>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4.25" customHeight="1" x14ac:dyDescent="0.25">
      <c r="A830" s="24"/>
      <c r="B830" s="24"/>
      <c r="C830" s="24"/>
      <c r="D830" s="24"/>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4.25" customHeight="1" x14ac:dyDescent="0.25">
      <c r="A831" s="24"/>
      <c r="B831" s="24"/>
      <c r="C831" s="24"/>
      <c r="D831" s="24"/>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4.25" customHeight="1" x14ac:dyDescent="0.25">
      <c r="A832" s="24"/>
      <c r="B832" s="24"/>
      <c r="C832" s="24"/>
      <c r="D832" s="24"/>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4.25" customHeight="1" x14ac:dyDescent="0.25">
      <c r="A833" s="24"/>
      <c r="B833" s="24"/>
      <c r="C833" s="24"/>
      <c r="D833" s="24"/>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4.25" customHeight="1" x14ac:dyDescent="0.25">
      <c r="A834" s="24"/>
      <c r="B834" s="24"/>
      <c r="C834" s="24"/>
      <c r="D834" s="24"/>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4.25" customHeight="1" x14ac:dyDescent="0.25">
      <c r="A835" s="24"/>
      <c r="B835" s="24"/>
      <c r="C835" s="24"/>
      <c r="D835" s="24"/>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4.25" customHeight="1" x14ac:dyDescent="0.25">
      <c r="A836" s="24"/>
      <c r="B836" s="24"/>
      <c r="C836" s="24"/>
      <c r="D836" s="24"/>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4.25" customHeight="1" x14ac:dyDescent="0.25">
      <c r="A837" s="24"/>
      <c r="B837" s="24"/>
      <c r="C837" s="24"/>
      <c r="D837" s="24"/>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4.25" customHeight="1" x14ac:dyDescent="0.25">
      <c r="A838" s="24"/>
      <c r="B838" s="24"/>
      <c r="C838" s="24"/>
      <c r="D838" s="24"/>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4.25" customHeight="1" x14ac:dyDescent="0.25">
      <c r="A839" s="24"/>
      <c r="B839" s="24"/>
      <c r="C839" s="24"/>
      <c r="D839" s="24"/>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4.25" customHeight="1" x14ac:dyDescent="0.25">
      <c r="A840" s="24"/>
      <c r="B840" s="24"/>
      <c r="C840" s="24"/>
      <c r="D840" s="24"/>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4.25" customHeight="1" x14ac:dyDescent="0.25">
      <c r="A841" s="24"/>
      <c r="B841" s="24"/>
      <c r="C841" s="24"/>
      <c r="D841" s="24"/>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4.25" customHeight="1" x14ac:dyDescent="0.25">
      <c r="A842" s="24"/>
      <c r="B842" s="24"/>
      <c r="C842" s="24"/>
      <c r="D842" s="24"/>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4.25" customHeight="1" x14ac:dyDescent="0.25">
      <c r="A843" s="24"/>
      <c r="B843" s="24"/>
      <c r="C843" s="24"/>
      <c r="D843" s="24"/>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4.25" customHeight="1" x14ac:dyDescent="0.25">
      <c r="A844" s="24"/>
      <c r="B844" s="24"/>
      <c r="C844" s="24"/>
      <c r="D844" s="24"/>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4.25" customHeight="1" x14ac:dyDescent="0.25">
      <c r="A845" s="24"/>
      <c r="B845" s="24"/>
      <c r="C845" s="24"/>
      <c r="D845" s="24"/>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4.25" customHeight="1" x14ac:dyDescent="0.25">
      <c r="A846" s="24"/>
      <c r="B846" s="24"/>
      <c r="C846" s="24"/>
      <c r="D846" s="24"/>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4.25" customHeight="1" x14ac:dyDescent="0.25">
      <c r="A847" s="24"/>
      <c r="B847" s="24"/>
      <c r="C847" s="24"/>
      <c r="D847" s="24"/>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4.25" customHeight="1" x14ac:dyDescent="0.25">
      <c r="A848" s="24"/>
      <c r="B848" s="24"/>
      <c r="C848" s="24"/>
      <c r="D848" s="24"/>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4.25" customHeight="1" x14ac:dyDescent="0.25">
      <c r="A849" s="24"/>
      <c r="B849" s="24"/>
      <c r="C849" s="24"/>
      <c r="D849" s="24"/>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4.25" customHeight="1" x14ac:dyDescent="0.25">
      <c r="A850" s="24"/>
      <c r="B850" s="24"/>
      <c r="C850" s="24"/>
      <c r="D850" s="24"/>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4.25" customHeight="1" x14ac:dyDescent="0.25">
      <c r="A851" s="24"/>
      <c r="B851" s="24"/>
      <c r="C851" s="24"/>
      <c r="D851" s="24"/>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4.25" customHeight="1" x14ac:dyDescent="0.25">
      <c r="A852" s="24"/>
      <c r="B852" s="24"/>
      <c r="C852" s="24"/>
      <c r="D852" s="24"/>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4.25" customHeight="1" x14ac:dyDescent="0.25">
      <c r="A853" s="24"/>
      <c r="B853" s="24"/>
      <c r="C853" s="24"/>
      <c r="D853" s="24"/>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4.25" customHeight="1" x14ac:dyDescent="0.25">
      <c r="A854" s="24"/>
      <c r="B854" s="24"/>
      <c r="C854" s="24"/>
      <c r="D854" s="24"/>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4.25" customHeight="1" x14ac:dyDescent="0.25">
      <c r="A855" s="24"/>
      <c r="B855" s="24"/>
      <c r="C855" s="24"/>
      <c r="D855" s="24"/>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4.25" customHeight="1" x14ac:dyDescent="0.25">
      <c r="A856" s="24"/>
      <c r="B856" s="24"/>
      <c r="C856" s="24"/>
      <c r="D856" s="24"/>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4.25" customHeight="1" x14ac:dyDescent="0.25">
      <c r="A857" s="24"/>
      <c r="B857" s="24"/>
      <c r="C857" s="24"/>
      <c r="D857" s="24"/>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4.25" customHeight="1" x14ac:dyDescent="0.25">
      <c r="A858" s="24"/>
      <c r="B858" s="24"/>
      <c r="C858" s="24"/>
      <c r="D858" s="24"/>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4.25" customHeight="1" x14ac:dyDescent="0.25">
      <c r="A859" s="24"/>
      <c r="B859" s="24"/>
      <c r="C859" s="24"/>
      <c r="D859" s="24"/>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4.25" customHeight="1" x14ac:dyDescent="0.25">
      <c r="A860" s="24"/>
      <c r="B860" s="24"/>
      <c r="C860" s="24"/>
      <c r="D860" s="24"/>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4.25" customHeight="1" x14ac:dyDescent="0.25">
      <c r="A861" s="24"/>
      <c r="B861" s="24"/>
      <c r="C861" s="24"/>
      <c r="D861" s="24"/>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4.25" customHeight="1" x14ac:dyDescent="0.25">
      <c r="A862" s="24"/>
      <c r="B862" s="24"/>
      <c r="C862" s="24"/>
      <c r="D862" s="24"/>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4.25" customHeight="1" x14ac:dyDescent="0.25">
      <c r="A863" s="24"/>
      <c r="B863" s="24"/>
      <c r="C863" s="24"/>
      <c r="D863" s="24"/>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4.25" customHeight="1" x14ac:dyDescent="0.25">
      <c r="A864" s="24"/>
      <c r="B864" s="24"/>
      <c r="C864" s="24"/>
      <c r="D864" s="24"/>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4.25" customHeight="1" x14ac:dyDescent="0.25">
      <c r="A865" s="24"/>
      <c r="B865" s="24"/>
      <c r="C865" s="24"/>
      <c r="D865" s="24"/>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4.25" customHeight="1" x14ac:dyDescent="0.25">
      <c r="A866" s="24"/>
      <c r="B866" s="24"/>
      <c r="C866" s="24"/>
      <c r="D866" s="24"/>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4.25" customHeight="1" x14ac:dyDescent="0.25">
      <c r="A867" s="24"/>
      <c r="B867" s="24"/>
      <c r="C867" s="24"/>
      <c r="D867" s="24"/>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4.25" customHeight="1" x14ac:dyDescent="0.25">
      <c r="A868" s="24"/>
      <c r="B868" s="24"/>
      <c r="C868" s="24"/>
      <c r="D868" s="24"/>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4.25" customHeight="1" x14ac:dyDescent="0.25">
      <c r="A869" s="24"/>
      <c r="B869" s="24"/>
      <c r="C869" s="24"/>
      <c r="D869" s="24"/>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4.25" customHeight="1" x14ac:dyDescent="0.25">
      <c r="A870" s="24"/>
      <c r="B870" s="24"/>
      <c r="C870" s="24"/>
      <c r="D870" s="24"/>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4.25" customHeight="1" x14ac:dyDescent="0.25">
      <c r="A871" s="24"/>
      <c r="B871" s="24"/>
      <c r="C871" s="24"/>
      <c r="D871" s="24"/>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4.25" customHeight="1" x14ac:dyDescent="0.25">
      <c r="A872" s="24"/>
      <c r="B872" s="24"/>
      <c r="C872" s="24"/>
      <c r="D872" s="24"/>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4.25" customHeight="1" x14ac:dyDescent="0.25">
      <c r="A873" s="24"/>
      <c r="B873" s="24"/>
      <c r="C873" s="24"/>
      <c r="D873" s="24"/>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4.25" customHeight="1" x14ac:dyDescent="0.25">
      <c r="A874" s="24"/>
      <c r="B874" s="24"/>
      <c r="C874" s="24"/>
      <c r="D874" s="24"/>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4.25" customHeight="1" x14ac:dyDescent="0.25">
      <c r="A875" s="24"/>
      <c r="B875" s="24"/>
      <c r="C875" s="24"/>
      <c r="D875" s="24"/>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4.25" customHeight="1" x14ac:dyDescent="0.25">
      <c r="A876" s="24"/>
      <c r="B876" s="24"/>
      <c r="C876" s="24"/>
      <c r="D876" s="24"/>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4.25" customHeight="1" x14ac:dyDescent="0.25">
      <c r="A877" s="24"/>
      <c r="B877" s="24"/>
      <c r="C877" s="24"/>
      <c r="D877" s="24"/>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4.25" customHeight="1" x14ac:dyDescent="0.25">
      <c r="A878" s="24"/>
      <c r="B878" s="24"/>
      <c r="C878" s="24"/>
      <c r="D878" s="24"/>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4.25" customHeight="1" x14ac:dyDescent="0.25">
      <c r="A879" s="24"/>
      <c r="B879" s="24"/>
      <c r="C879" s="24"/>
      <c r="D879" s="24"/>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4.25" customHeight="1" x14ac:dyDescent="0.25">
      <c r="A880" s="24"/>
      <c r="B880" s="24"/>
      <c r="C880" s="24"/>
      <c r="D880" s="24"/>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4.25" customHeight="1" x14ac:dyDescent="0.25">
      <c r="A881" s="24"/>
      <c r="B881" s="24"/>
      <c r="C881" s="24"/>
      <c r="D881" s="24"/>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4.25" customHeight="1" x14ac:dyDescent="0.25">
      <c r="A882" s="24"/>
      <c r="B882" s="24"/>
      <c r="C882" s="24"/>
      <c r="D882" s="24"/>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4.25" customHeight="1" x14ac:dyDescent="0.25">
      <c r="A883" s="24"/>
      <c r="B883" s="24"/>
      <c r="C883" s="24"/>
      <c r="D883" s="24"/>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4.25" customHeight="1" x14ac:dyDescent="0.25">
      <c r="A884" s="24"/>
      <c r="B884" s="24"/>
      <c r="C884" s="24"/>
      <c r="D884" s="24"/>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4.25" customHeight="1" x14ac:dyDescent="0.25">
      <c r="A885" s="24"/>
      <c r="B885" s="24"/>
      <c r="C885" s="24"/>
      <c r="D885" s="24"/>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4.25" customHeight="1" x14ac:dyDescent="0.25">
      <c r="A886" s="24"/>
      <c r="B886" s="24"/>
      <c r="C886" s="24"/>
      <c r="D886" s="24"/>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4.25" customHeight="1" x14ac:dyDescent="0.25">
      <c r="A887" s="24"/>
      <c r="B887" s="24"/>
      <c r="C887" s="24"/>
      <c r="D887" s="24"/>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4.25" customHeight="1" x14ac:dyDescent="0.25">
      <c r="A888" s="24"/>
      <c r="B888" s="24"/>
      <c r="C888" s="24"/>
      <c r="D888" s="24"/>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4.25" customHeight="1" x14ac:dyDescent="0.25">
      <c r="A889" s="24"/>
      <c r="B889" s="24"/>
      <c r="C889" s="24"/>
      <c r="D889" s="24"/>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4.25" customHeight="1" x14ac:dyDescent="0.25">
      <c r="A890" s="24"/>
      <c r="B890" s="24"/>
      <c r="C890" s="24"/>
      <c r="D890" s="24"/>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4.25" customHeight="1" x14ac:dyDescent="0.25">
      <c r="A891" s="24"/>
      <c r="B891" s="24"/>
      <c r="C891" s="24"/>
      <c r="D891" s="24"/>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4.25" customHeight="1" x14ac:dyDescent="0.25">
      <c r="A892" s="24"/>
      <c r="B892" s="24"/>
      <c r="C892" s="24"/>
      <c r="D892" s="24"/>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4.25" customHeight="1" x14ac:dyDescent="0.25">
      <c r="A893" s="24"/>
      <c r="B893" s="24"/>
      <c r="C893" s="24"/>
      <c r="D893" s="24"/>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4.25" customHeight="1" x14ac:dyDescent="0.25">
      <c r="A894" s="24"/>
      <c r="B894" s="24"/>
      <c r="C894" s="24"/>
      <c r="D894" s="24"/>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4.25" customHeight="1" x14ac:dyDescent="0.25">
      <c r="A895" s="24"/>
      <c r="B895" s="24"/>
      <c r="C895" s="24"/>
      <c r="D895" s="24"/>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4.25" customHeight="1" x14ac:dyDescent="0.25">
      <c r="A896" s="24"/>
      <c r="B896" s="24"/>
      <c r="C896" s="24"/>
      <c r="D896" s="24"/>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4.25" customHeight="1" x14ac:dyDescent="0.25">
      <c r="A897" s="24"/>
      <c r="B897" s="24"/>
      <c r="C897" s="24"/>
      <c r="D897" s="24"/>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4.25" customHeight="1" x14ac:dyDescent="0.25">
      <c r="A898" s="24"/>
      <c r="B898" s="24"/>
      <c r="C898" s="24"/>
      <c r="D898" s="24"/>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4.25" customHeight="1" x14ac:dyDescent="0.25">
      <c r="A899" s="24"/>
      <c r="B899" s="24"/>
      <c r="C899" s="24"/>
      <c r="D899" s="24"/>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4.25" customHeight="1" x14ac:dyDescent="0.25">
      <c r="A900" s="24"/>
      <c r="B900" s="24"/>
      <c r="C900" s="24"/>
      <c r="D900" s="24"/>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4.25" customHeight="1" x14ac:dyDescent="0.25">
      <c r="A901" s="24"/>
      <c r="B901" s="24"/>
      <c r="C901" s="24"/>
      <c r="D901" s="24"/>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4.25" customHeight="1" x14ac:dyDescent="0.25">
      <c r="A902" s="24"/>
      <c r="B902" s="24"/>
      <c r="C902" s="24"/>
      <c r="D902" s="24"/>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4.25" customHeight="1" x14ac:dyDescent="0.25">
      <c r="A903" s="24"/>
      <c r="B903" s="24"/>
      <c r="C903" s="24"/>
      <c r="D903" s="24"/>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4.25" customHeight="1" x14ac:dyDescent="0.25">
      <c r="A904" s="24"/>
      <c r="B904" s="24"/>
      <c r="C904" s="24"/>
      <c r="D904" s="24"/>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4.25" customHeight="1" x14ac:dyDescent="0.25">
      <c r="A905" s="24"/>
      <c r="B905" s="24"/>
      <c r="C905" s="24"/>
      <c r="D905" s="24"/>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4.25" customHeight="1" x14ac:dyDescent="0.25">
      <c r="A906" s="24"/>
      <c r="B906" s="24"/>
      <c r="C906" s="24"/>
      <c r="D906" s="24"/>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4.25" customHeight="1" x14ac:dyDescent="0.25">
      <c r="A907" s="24"/>
      <c r="B907" s="24"/>
      <c r="C907" s="24"/>
      <c r="D907" s="24"/>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4.25" customHeight="1" x14ac:dyDescent="0.25">
      <c r="A908" s="24"/>
      <c r="B908" s="24"/>
      <c r="C908" s="24"/>
      <c r="D908" s="24"/>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4.25" customHeight="1" x14ac:dyDescent="0.25">
      <c r="A909" s="24"/>
      <c r="B909" s="24"/>
      <c r="C909" s="24"/>
      <c r="D909" s="24"/>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4.25" customHeight="1" x14ac:dyDescent="0.25">
      <c r="A910" s="24"/>
      <c r="B910" s="24"/>
      <c r="C910" s="24"/>
      <c r="D910" s="24"/>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4.25" customHeight="1" x14ac:dyDescent="0.25">
      <c r="A911" s="24"/>
      <c r="B911" s="24"/>
      <c r="C911" s="24"/>
      <c r="D911" s="24"/>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4.25" customHeight="1" x14ac:dyDescent="0.25">
      <c r="A912" s="24"/>
      <c r="B912" s="24"/>
      <c r="C912" s="24"/>
      <c r="D912" s="24"/>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4.25" customHeight="1" x14ac:dyDescent="0.25">
      <c r="A913" s="24"/>
      <c r="B913" s="24"/>
      <c r="C913" s="24"/>
      <c r="D913" s="24"/>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4.25" customHeight="1" x14ac:dyDescent="0.25">
      <c r="A914" s="24"/>
      <c r="B914" s="24"/>
      <c r="C914" s="24"/>
      <c r="D914" s="24"/>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4.25" customHeight="1" x14ac:dyDescent="0.25">
      <c r="A915" s="24"/>
      <c r="B915" s="24"/>
      <c r="C915" s="24"/>
      <c r="D915" s="24"/>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4.25" customHeight="1" x14ac:dyDescent="0.25">
      <c r="A916" s="24"/>
      <c r="B916" s="24"/>
      <c r="C916" s="24"/>
      <c r="D916" s="24"/>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4.25" customHeight="1" x14ac:dyDescent="0.25">
      <c r="A917" s="24"/>
      <c r="B917" s="24"/>
      <c r="C917" s="24"/>
      <c r="D917" s="24"/>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4.25" customHeight="1" x14ac:dyDescent="0.25">
      <c r="A918" s="24"/>
      <c r="B918" s="24"/>
      <c r="C918" s="24"/>
      <c r="D918" s="24"/>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4.25" customHeight="1" x14ac:dyDescent="0.25">
      <c r="A919" s="24"/>
      <c r="B919" s="24"/>
      <c r="C919" s="24"/>
      <c r="D919" s="24"/>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4.25" customHeight="1" x14ac:dyDescent="0.25">
      <c r="A920" s="24"/>
      <c r="B920" s="24"/>
      <c r="C920" s="24"/>
      <c r="D920" s="24"/>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4.25" customHeight="1" x14ac:dyDescent="0.25">
      <c r="A921" s="24"/>
      <c r="B921" s="24"/>
      <c r="C921" s="24"/>
      <c r="D921" s="24"/>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4.25" customHeight="1" x14ac:dyDescent="0.25">
      <c r="A922" s="24"/>
      <c r="B922" s="24"/>
      <c r="C922" s="24"/>
      <c r="D922" s="24"/>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4.25" customHeight="1" x14ac:dyDescent="0.25">
      <c r="A923" s="24"/>
      <c r="B923" s="24"/>
      <c r="C923" s="24"/>
      <c r="D923" s="24"/>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4.25" customHeight="1" x14ac:dyDescent="0.25">
      <c r="A924" s="24"/>
      <c r="B924" s="24"/>
      <c r="C924" s="24"/>
      <c r="D924" s="24"/>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4.25" customHeight="1" x14ac:dyDescent="0.25">
      <c r="A925" s="24"/>
      <c r="B925" s="24"/>
      <c r="C925" s="24"/>
      <c r="D925" s="24"/>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4.25" customHeight="1" x14ac:dyDescent="0.25">
      <c r="A926" s="24"/>
      <c r="B926" s="24"/>
      <c r="C926" s="24"/>
      <c r="D926" s="24"/>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4.25" customHeight="1" x14ac:dyDescent="0.25">
      <c r="A927" s="24"/>
      <c r="B927" s="24"/>
      <c r="C927" s="24"/>
      <c r="D927" s="24"/>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4.25" customHeight="1" x14ac:dyDescent="0.25">
      <c r="A928" s="24"/>
      <c r="B928" s="24"/>
      <c r="C928" s="24"/>
      <c r="D928" s="24"/>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4.25" customHeight="1" x14ac:dyDescent="0.25">
      <c r="A929" s="24"/>
      <c r="B929" s="24"/>
      <c r="C929" s="24"/>
      <c r="D929" s="24"/>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4.25" customHeight="1" x14ac:dyDescent="0.25">
      <c r="A930" s="24"/>
      <c r="B930" s="24"/>
      <c r="C930" s="24"/>
      <c r="D930" s="24"/>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4.25" customHeight="1" x14ac:dyDescent="0.25">
      <c r="A931" s="24"/>
      <c r="B931" s="24"/>
      <c r="C931" s="24"/>
      <c r="D931" s="24"/>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4.25" customHeight="1" x14ac:dyDescent="0.25">
      <c r="A932" s="24"/>
      <c r="B932" s="24"/>
      <c r="C932" s="24"/>
      <c r="D932" s="24"/>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4.25" customHeight="1" x14ac:dyDescent="0.25">
      <c r="A933" s="24"/>
      <c r="B933" s="24"/>
      <c r="C933" s="24"/>
      <c r="D933" s="24"/>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4.25" customHeight="1" x14ac:dyDescent="0.25">
      <c r="A934" s="24"/>
      <c r="B934" s="24"/>
      <c r="C934" s="24"/>
      <c r="D934" s="24"/>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4.25" customHeight="1" x14ac:dyDescent="0.25">
      <c r="A935" s="24"/>
      <c r="B935" s="24"/>
      <c r="C935" s="24"/>
      <c r="D935" s="24"/>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4.25" customHeight="1" x14ac:dyDescent="0.25">
      <c r="A936" s="24"/>
      <c r="B936" s="24"/>
      <c r="C936" s="24"/>
      <c r="D936" s="24"/>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4.25" customHeight="1" x14ac:dyDescent="0.25">
      <c r="A937" s="24"/>
      <c r="B937" s="24"/>
      <c r="C937" s="24"/>
      <c r="D937" s="24"/>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4.25" customHeight="1" x14ac:dyDescent="0.25">
      <c r="A938" s="24"/>
      <c r="B938" s="24"/>
      <c r="C938" s="24"/>
      <c r="D938" s="24"/>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4.25" customHeight="1" x14ac:dyDescent="0.25">
      <c r="A939" s="24"/>
      <c r="B939" s="24"/>
      <c r="C939" s="24"/>
      <c r="D939" s="24"/>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4.25" customHeight="1" x14ac:dyDescent="0.25">
      <c r="A940" s="24"/>
      <c r="B940" s="24"/>
      <c r="C940" s="24"/>
      <c r="D940" s="24"/>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4.25" customHeight="1" x14ac:dyDescent="0.25">
      <c r="A941" s="24"/>
      <c r="B941" s="24"/>
      <c r="C941" s="24"/>
      <c r="D941" s="24"/>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4.25" customHeight="1" x14ac:dyDescent="0.25">
      <c r="A942" s="24"/>
      <c r="B942" s="24"/>
      <c r="C942" s="24"/>
      <c r="D942" s="24"/>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4.25" customHeight="1" x14ac:dyDescent="0.25">
      <c r="A943" s="24"/>
      <c r="B943" s="24"/>
      <c r="C943" s="24"/>
      <c r="D943" s="24"/>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4.25" customHeight="1" x14ac:dyDescent="0.25">
      <c r="A944" s="24"/>
      <c r="B944" s="24"/>
      <c r="C944" s="24"/>
      <c r="D944" s="24"/>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4.25" customHeight="1" x14ac:dyDescent="0.25">
      <c r="A945" s="24"/>
      <c r="B945" s="24"/>
      <c r="C945" s="24"/>
      <c r="D945" s="24"/>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4.25" customHeight="1" x14ac:dyDescent="0.25">
      <c r="A946" s="24"/>
      <c r="B946" s="24"/>
      <c r="C946" s="24"/>
      <c r="D946" s="24"/>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4.25" customHeight="1" x14ac:dyDescent="0.25">
      <c r="A947" s="24"/>
      <c r="B947" s="24"/>
      <c r="C947" s="24"/>
      <c r="D947" s="24"/>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4.25" customHeight="1" x14ac:dyDescent="0.25">
      <c r="A948" s="24"/>
      <c r="B948" s="24"/>
      <c r="C948" s="24"/>
      <c r="D948" s="24"/>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4.25" customHeight="1" x14ac:dyDescent="0.25">
      <c r="A949" s="24"/>
      <c r="B949" s="24"/>
      <c r="C949" s="24"/>
      <c r="D949" s="24"/>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4.25" customHeight="1" x14ac:dyDescent="0.25">
      <c r="A950" s="24"/>
      <c r="B950" s="24"/>
      <c r="C950" s="24"/>
      <c r="D950" s="24"/>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4.25" customHeight="1" x14ac:dyDescent="0.25">
      <c r="A951" s="24"/>
      <c r="B951" s="24"/>
      <c r="C951" s="24"/>
      <c r="D951" s="24"/>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4.25" customHeight="1" x14ac:dyDescent="0.25">
      <c r="A952" s="24"/>
      <c r="B952" s="24"/>
      <c r="C952" s="24"/>
      <c r="D952" s="24"/>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4.25" customHeight="1" x14ac:dyDescent="0.25">
      <c r="A953" s="24"/>
      <c r="B953" s="24"/>
      <c r="C953" s="24"/>
      <c r="D953" s="24"/>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4.25" customHeight="1" x14ac:dyDescent="0.25">
      <c r="A954" s="24"/>
      <c r="B954" s="24"/>
      <c r="C954" s="24"/>
      <c r="D954" s="24"/>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4.25" customHeight="1" x14ac:dyDescent="0.25">
      <c r="A955" s="24"/>
      <c r="B955" s="24"/>
      <c r="C955" s="24"/>
      <c r="D955" s="24"/>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4.25" customHeight="1" x14ac:dyDescent="0.25">
      <c r="A956" s="24"/>
      <c r="B956" s="24"/>
      <c r="C956" s="24"/>
      <c r="D956" s="24"/>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4.25" customHeight="1" x14ac:dyDescent="0.25">
      <c r="A957" s="24"/>
      <c r="B957" s="24"/>
      <c r="C957" s="24"/>
      <c r="D957" s="24"/>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4.25" customHeight="1" x14ac:dyDescent="0.25">
      <c r="A958" s="24"/>
      <c r="B958" s="24"/>
      <c r="C958" s="24"/>
      <c r="D958" s="24"/>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4.25" customHeight="1" x14ac:dyDescent="0.25">
      <c r="A959" s="24"/>
      <c r="B959" s="24"/>
      <c r="C959" s="24"/>
      <c r="D959" s="24"/>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4.25" customHeight="1" x14ac:dyDescent="0.25">
      <c r="A960" s="24"/>
      <c r="B960" s="24"/>
      <c r="C960" s="24"/>
      <c r="D960" s="24"/>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4.25" customHeight="1" x14ac:dyDescent="0.25">
      <c r="A961" s="24"/>
      <c r="B961" s="24"/>
      <c r="C961" s="24"/>
      <c r="D961" s="24"/>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4.25" customHeight="1" x14ac:dyDescent="0.25">
      <c r="A962" s="24"/>
      <c r="B962" s="24"/>
      <c r="C962" s="24"/>
      <c r="D962" s="24"/>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4.25" customHeight="1" x14ac:dyDescent="0.25">
      <c r="A963" s="24"/>
      <c r="B963" s="24"/>
      <c r="C963" s="24"/>
      <c r="D963" s="24"/>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4.25" customHeight="1" x14ac:dyDescent="0.25">
      <c r="A964" s="24"/>
      <c r="B964" s="24"/>
      <c r="C964" s="24"/>
      <c r="D964" s="24"/>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4.25" customHeight="1" x14ac:dyDescent="0.25">
      <c r="A965" s="24"/>
      <c r="B965" s="24"/>
      <c r="C965" s="24"/>
      <c r="D965" s="24"/>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4.25" customHeight="1" x14ac:dyDescent="0.25">
      <c r="A966" s="24"/>
      <c r="B966" s="24"/>
      <c r="C966" s="24"/>
      <c r="D966" s="24"/>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4.25" customHeight="1" x14ac:dyDescent="0.25">
      <c r="A967" s="24"/>
      <c r="B967" s="24"/>
      <c r="C967" s="24"/>
      <c r="D967" s="24"/>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4.25" customHeight="1" x14ac:dyDescent="0.25">
      <c r="A968" s="24"/>
      <c r="B968" s="24"/>
      <c r="C968" s="24"/>
      <c r="D968" s="24"/>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4.25" customHeight="1" x14ac:dyDescent="0.25">
      <c r="A969" s="24"/>
      <c r="B969" s="24"/>
      <c r="C969" s="24"/>
      <c r="D969" s="24"/>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4.25" customHeight="1" x14ac:dyDescent="0.25">
      <c r="A970" s="24"/>
      <c r="B970" s="24"/>
      <c r="C970" s="24"/>
      <c r="D970" s="24"/>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4.25" customHeight="1" x14ac:dyDescent="0.25">
      <c r="A971" s="24"/>
      <c r="B971" s="24"/>
      <c r="C971" s="24"/>
      <c r="D971" s="24"/>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4.25" customHeight="1" x14ac:dyDescent="0.25">
      <c r="A972" s="24"/>
      <c r="B972" s="24"/>
      <c r="C972" s="24"/>
      <c r="D972" s="24"/>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4.25" customHeight="1" x14ac:dyDescent="0.25">
      <c r="A973" s="24"/>
      <c r="B973" s="24"/>
      <c r="C973" s="24"/>
      <c r="D973" s="24"/>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4.25" customHeight="1" x14ac:dyDescent="0.25">
      <c r="A974" s="24"/>
      <c r="B974" s="24"/>
      <c r="C974" s="24"/>
      <c r="D974" s="24"/>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4.25" customHeight="1" x14ac:dyDescent="0.25">
      <c r="A975" s="24"/>
      <c r="B975" s="24"/>
      <c r="C975" s="24"/>
      <c r="D975" s="24"/>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4.25" customHeight="1" x14ac:dyDescent="0.25">
      <c r="A976" s="24"/>
      <c r="B976" s="24"/>
      <c r="C976" s="24"/>
      <c r="D976" s="24"/>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4.25" customHeight="1" x14ac:dyDescent="0.25">
      <c r="A977" s="24"/>
      <c r="B977" s="24"/>
      <c r="C977" s="24"/>
      <c r="D977" s="24"/>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4.25" customHeight="1" x14ac:dyDescent="0.25">
      <c r="A978" s="24"/>
      <c r="B978" s="24"/>
      <c r="C978" s="24"/>
      <c r="D978" s="24"/>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4.25" customHeight="1" x14ac:dyDescent="0.25">
      <c r="A979" s="24"/>
      <c r="B979" s="24"/>
      <c r="C979" s="24"/>
      <c r="D979" s="24"/>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4.25" customHeight="1" x14ac:dyDescent="0.25">
      <c r="A980" s="24"/>
      <c r="B980" s="24"/>
      <c r="C980" s="24"/>
      <c r="D980" s="24"/>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4.25" customHeight="1" x14ac:dyDescent="0.25">
      <c r="A981" s="24"/>
      <c r="B981" s="24"/>
      <c r="C981" s="24"/>
      <c r="D981" s="24"/>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4.25" customHeight="1" x14ac:dyDescent="0.25">
      <c r="A982" s="24"/>
      <c r="B982" s="24"/>
      <c r="C982" s="24"/>
      <c r="D982" s="24"/>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4.25" customHeight="1" x14ac:dyDescent="0.25">
      <c r="A983" s="24"/>
      <c r="B983" s="24"/>
      <c r="C983" s="24"/>
      <c r="D983" s="24"/>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4.25" customHeight="1" x14ac:dyDescent="0.25">
      <c r="A984" s="24"/>
      <c r="B984" s="24"/>
      <c r="C984" s="24"/>
      <c r="D984" s="24"/>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4.25" customHeight="1" x14ac:dyDescent="0.25">
      <c r="A985" s="24"/>
      <c r="B985" s="24"/>
      <c r="C985" s="24"/>
      <c r="D985" s="24"/>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4.25" customHeight="1" x14ac:dyDescent="0.25">
      <c r="A986" s="24"/>
      <c r="B986" s="24"/>
      <c r="C986" s="24"/>
      <c r="D986" s="24"/>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4.25" customHeight="1" x14ac:dyDescent="0.25">
      <c r="A987" s="24"/>
      <c r="B987" s="24"/>
      <c r="C987" s="24"/>
      <c r="D987" s="24"/>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4.25" customHeight="1" x14ac:dyDescent="0.25">
      <c r="A988" s="24"/>
      <c r="B988" s="24"/>
      <c r="C988" s="24"/>
      <c r="D988" s="24"/>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4.25" customHeight="1" x14ac:dyDescent="0.25">
      <c r="A989" s="24"/>
      <c r="B989" s="24"/>
      <c r="C989" s="24"/>
      <c r="D989" s="24"/>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4.25" customHeight="1" x14ac:dyDescent="0.25">
      <c r="A990" s="24"/>
      <c r="B990" s="24"/>
      <c r="C990" s="24"/>
      <c r="D990" s="24"/>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4.25" customHeight="1" x14ac:dyDescent="0.25">
      <c r="A991" s="24"/>
      <c r="B991" s="24"/>
      <c r="C991" s="24"/>
      <c r="D991" s="24"/>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4.25" customHeight="1" x14ac:dyDescent="0.25">
      <c r="A992" s="24"/>
      <c r="B992" s="24"/>
      <c r="C992" s="24"/>
      <c r="D992" s="24"/>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4.25" customHeight="1" x14ac:dyDescent="0.25">
      <c r="A993" s="24"/>
      <c r="B993" s="24"/>
      <c r="C993" s="24"/>
      <c r="D993" s="24"/>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4.25" customHeight="1" x14ac:dyDescent="0.25">
      <c r="A994" s="24"/>
      <c r="B994" s="24"/>
      <c r="C994" s="24"/>
      <c r="D994" s="24"/>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4.25" customHeight="1" x14ac:dyDescent="0.25">
      <c r="A995" s="24"/>
      <c r="B995" s="24"/>
      <c r="C995" s="24"/>
      <c r="D995" s="24"/>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4.25" customHeight="1" x14ac:dyDescent="0.25">
      <c r="A996" s="24"/>
      <c r="B996" s="24"/>
      <c r="C996" s="24"/>
      <c r="D996" s="24"/>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4.25" customHeight="1" x14ac:dyDescent="0.25">
      <c r="A997" s="24"/>
      <c r="B997" s="24"/>
      <c r="C997" s="24"/>
      <c r="D997" s="24"/>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4.25" customHeight="1" x14ac:dyDescent="0.25">
      <c r="A998" s="24"/>
      <c r="B998" s="24"/>
      <c r="C998" s="24"/>
      <c r="D998" s="24"/>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4.25" customHeight="1" x14ac:dyDescent="0.25">
      <c r="A999" s="24"/>
      <c r="B999" s="24"/>
      <c r="C999" s="24"/>
      <c r="D999" s="24"/>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4.25" customHeight="1" x14ac:dyDescent="0.25">
      <c r="A1000" s="24"/>
      <c r="B1000" s="24"/>
      <c r="C1000" s="24"/>
      <c r="D1000" s="24"/>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1:26" ht="14.25" customHeight="1" x14ac:dyDescent="0.25">
      <c r="A1001" s="24"/>
      <c r="B1001" s="24"/>
      <c r="C1001" s="24"/>
      <c r="D1001" s="24"/>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spans="1:26" ht="14.25" customHeight="1" x14ac:dyDescent="0.25">
      <c r="A1002" s="24"/>
      <c r="B1002" s="24"/>
      <c r="C1002" s="24"/>
      <c r="D1002" s="24"/>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spans="1:26" ht="14.25" customHeight="1" x14ac:dyDescent="0.25">
      <c r="A1003" s="24"/>
      <c r="B1003" s="24"/>
      <c r="C1003" s="24"/>
      <c r="D1003" s="24"/>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spans="1:26" ht="14.25" customHeight="1" x14ac:dyDescent="0.25">
      <c r="A1004" s="24"/>
      <c r="B1004" s="24"/>
      <c r="C1004" s="24"/>
      <c r="D1004" s="24"/>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 footer="0"/>
  <pageSetup paperSize="9" fitToHeight="0" orientation="landscape"/>
  <headerFooter>
    <oddFooter>&amp;C&amp;A - &amp;P</oddFooter>
  </headerFooter>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C16" sqref="C16"/>
    </sheetView>
  </sheetViews>
  <sheetFormatPr defaultColWidth="12.59765625" defaultRowHeight="15" customHeight="1" x14ac:dyDescent="0.25"/>
  <cols>
    <col min="1" max="1" width="7.69921875" customWidth="1"/>
    <col min="2" max="2" width="42.19921875" customWidth="1"/>
    <col min="3" max="3" width="58.09765625" customWidth="1"/>
    <col min="4" max="26" width="7.69921875" customWidth="1"/>
  </cols>
  <sheetData>
    <row r="1" spans="1:26" ht="14.25" customHeight="1" x14ac:dyDescent="0.3">
      <c r="A1" s="8" t="s">
        <v>102</v>
      </c>
      <c r="B1" s="207" t="s">
        <v>103</v>
      </c>
      <c r="C1" s="215"/>
      <c r="D1" s="25"/>
      <c r="E1" s="25"/>
      <c r="F1" s="25"/>
      <c r="G1" s="25"/>
      <c r="H1" s="25"/>
      <c r="I1" s="25"/>
      <c r="J1" s="25"/>
      <c r="K1" s="25"/>
      <c r="L1" s="25"/>
      <c r="M1" s="25"/>
      <c r="N1" s="25"/>
      <c r="O1" s="25"/>
      <c r="P1" s="25"/>
      <c r="Q1" s="25"/>
      <c r="R1" s="25"/>
      <c r="S1" s="25"/>
      <c r="T1" s="25"/>
      <c r="U1" s="25"/>
      <c r="V1" s="25"/>
      <c r="W1" s="25"/>
      <c r="X1" s="25"/>
      <c r="Y1" s="25"/>
      <c r="Z1" s="25"/>
    </row>
    <row r="2" spans="1:26" ht="14.25" customHeight="1" x14ac:dyDescent="0.3">
      <c r="A2" s="14" t="s">
        <v>104</v>
      </c>
      <c r="B2" s="223" t="s">
        <v>105</v>
      </c>
      <c r="C2" s="215"/>
      <c r="D2" s="25"/>
      <c r="E2" s="25"/>
      <c r="F2" s="25"/>
      <c r="G2" s="25"/>
      <c r="H2" s="25"/>
      <c r="I2" s="25"/>
      <c r="J2" s="25"/>
      <c r="K2" s="25"/>
      <c r="L2" s="25"/>
      <c r="M2" s="25"/>
      <c r="N2" s="25"/>
      <c r="O2" s="25"/>
      <c r="P2" s="25"/>
      <c r="Q2" s="25"/>
      <c r="R2" s="25"/>
      <c r="S2" s="25"/>
      <c r="T2" s="25"/>
      <c r="U2" s="25"/>
      <c r="V2" s="25"/>
      <c r="W2" s="25"/>
      <c r="X2" s="25"/>
      <c r="Y2" s="25"/>
      <c r="Z2" s="25"/>
    </row>
    <row r="3" spans="1:26" ht="14.4" x14ac:dyDescent="0.3">
      <c r="A3" s="9" t="s">
        <v>106</v>
      </c>
      <c r="B3" s="214"/>
      <c r="C3" s="215"/>
      <c r="D3" s="25"/>
      <c r="E3" s="25"/>
      <c r="F3" s="25"/>
      <c r="G3" s="25"/>
      <c r="H3" s="25"/>
      <c r="I3" s="25"/>
      <c r="J3" s="25"/>
      <c r="K3" s="25"/>
      <c r="L3" s="25"/>
      <c r="M3" s="25"/>
      <c r="N3" s="25"/>
      <c r="O3" s="25"/>
      <c r="P3" s="25"/>
      <c r="Q3" s="25"/>
      <c r="R3" s="25"/>
      <c r="S3" s="25"/>
      <c r="T3" s="25"/>
      <c r="U3" s="25"/>
      <c r="V3" s="25"/>
      <c r="W3" s="25"/>
      <c r="X3" s="25"/>
      <c r="Y3" s="25"/>
      <c r="Z3" s="25"/>
    </row>
    <row r="4" spans="1:26" ht="14.25" customHeight="1" x14ac:dyDescent="0.3">
      <c r="A4" s="14" t="s">
        <v>107</v>
      </c>
      <c r="B4" s="223" t="s">
        <v>108</v>
      </c>
      <c r="C4" s="215"/>
      <c r="D4" s="25"/>
      <c r="E4" s="25"/>
      <c r="F4" s="25"/>
      <c r="G4" s="25"/>
      <c r="H4" s="25"/>
      <c r="I4" s="25"/>
      <c r="J4" s="25"/>
      <c r="K4" s="25"/>
      <c r="L4" s="25"/>
      <c r="M4" s="25"/>
      <c r="N4" s="25"/>
      <c r="O4" s="25"/>
      <c r="P4" s="25"/>
      <c r="Q4" s="25"/>
      <c r="R4" s="25"/>
      <c r="S4" s="25"/>
      <c r="T4" s="25"/>
      <c r="U4" s="25"/>
      <c r="V4" s="25"/>
      <c r="W4" s="25"/>
      <c r="X4" s="25"/>
      <c r="Y4" s="25"/>
      <c r="Z4" s="25"/>
    </row>
    <row r="5" spans="1:26" ht="43.5" customHeight="1" x14ac:dyDescent="0.3">
      <c r="A5" s="9" t="s">
        <v>109</v>
      </c>
      <c r="B5" s="9" t="s">
        <v>110</v>
      </c>
      <c r="C5" s="11"/>
      <c r="D5" s="25"/>
      <c r="E5" s="25"/>
      <c r="F5" s="25"/>
      <c r="G5" s="25"/>
      <c r="H5" s="25"/>
      <c r="I5" s="25"/>
      <c r="J5" s="25"/>
      <c r="K5" s="25"/>
      <c r="L5" s="25"/>
      <c r="M5" s="25"/>
      <c r="N5" s="25"/>
      <c r="O5" s="25"/>
      <c r="P5" s="25"/>
      <c r="Q5" s="25"/>
      <c r="R5" s="25"/>
      <c r="S5" s="25"/>
      <c r="T5" s="25"/>
      <c r="U5" s="25"/>
      <c r="V5" s="25"/>
      <c r="W5" s="25"/>
      <c r="X5" s="25"/>
      <c r="Y5" s="25"/>
      <c r="Z5" s="25"/>
    </row>
    <row r="6" spans="1:26" ht="28.8" x14ac:dyDescent="0.3">
      <c r="A6" s="9" t="s">
        <v>112</v>
      </c>
      <c r="B6" s="9" t="s">
        <v>113</v>
      </c>
      <c r="C6" s="11"/>
      <c r="D6" s="25"/>
      <c r="E6" s="25"/>
      <c r="F6" s="25"/>
      <c r="G6" s="25"/>
      <c r="H6" s="25"/>
      <c r="I6" s="25"/>
      <c r="J6" s="25"/>
      <c r="K6" s="25"/>
      <c r="L6" s="25"/>
      <c r="M6" s="25"/>
      <c r="N6" s="25"/>
      <c r="O6" s="25"/>
      <c r="P6" s="25"/>
      <c r="Q6" s="25"/>
      <c r="R6" s="25"/>
      <c r="S6" s="25"/>
      <c r="T6" s="25"/>
      <c r="U6" s="25"/>
      <c r="V6" s="25"/>
      <c r="W6" s="25"/>
      <c r="X6" s="25"/>
      <c r="Y6" s="25"/>
      <c r="Z6" s="25"/>
    </row>
    <row r="7" spans="1:26" ht="14.25" customHeight="1" x14ac:dyDescent="0.3">
      <c r="A7" s="14" t="s">
        <v>114</v>
      </c>
      <c r="B7" s="223" t="s">
        <v>115</v>
      </c>
      <c r="C7" s="215"/>
      <c r="D7" s="25"/>
      <c r="E7" s="25"/>
      <c r="F7" s="25"/>
      <c r="G7" s="25"/>
      <c r="H7" s="25"/>
      <c r="I7" s="25"/>
      <c r="J7" s="25"/>
      <c r="K7" s="25"/>
      <c r="L7" s="25"/>
      <c r="M7" s="25"/>
      <c r="N7" s="25"/>
      <c r="O7" s="25"/>
      <c r="P7" s="25"/>
      <c r="Q7" s="25"/>
      <c r="R7" s="25"/>
      <c r="S7" s="25"/>
      <c r="T7" s="25"/>
      <c r="U7" s="25"/>
      <c r="V7" s="25"/>
      <c r="W7" s="25"/>
      <c r="X7" s="25"/>
      <c r="Y7" s="25"/>
      <c r="Z7" s="25"/>
    </row>
    <row r="8" spans="1:26" ht="67.5" customHeight="1" x14ac:dyDescent="0.3">
      <c r="A8" s="9" t="s">
        <v>116</v>
      </c>
      <c r="B8" s="214"/>
      <c r="C8" s="215"/>
      <c r="D8" s="25"/>
      <c r="E8" s="25"/>
      <c r="F8" s="25"/>
      <c r="G8" s="25"/>
      <c r="H8" s="25"/>
      <c r="I8" s="25"/>
      <c r="J8" s="25"/>
      <c r="K8" s="25"/>
      <c r="L8" s="25"/>
      <c r="M8" s="25"/>
      <c r="N8" s="25"/>
      <c r="O8" s="25"/>
      <c r="P8" s="25"/>
      <c r="Q8" s="25"/>
      <c r="R8" s="25"/>
      <c r="S8" s="25"/>
      <c r="T8" s="25"/>
      <c r="U8" s="25"/>
      <c r="V8" s="25"/>
      <c r="W8" s="25"/>
      <c r="X8" s="25"/>
      <c r="Y8" s="25"/>
      <c r="Z8" s="25"/>
    </row>
    <row r="9" spans="1:26" ht="14.25" customHeight="1" x14ac:dyDescent="0.3">
      <c r="A9" s="14" t="s">
        <v>117</v>
      </c>
      <c r="B9" s="223" t="s">
        <v>118</v>
      </c>
      <c r="C9" s="215"/>
      <c r="D9" s="25"/>
      <c r="E9" s="25"/>
      <c r="F9" s="25"/>
      <c r="G9" s="25"/>
      <c r="H9" s="25"/>
      <c r="I9" s="25"/>
      <c r="J9" s="25"/>
      <c r="K9" s="25"/>
      <c r="L9" s="25"/>
      <c r="M9" s="25"/>
      <c r="N9" s="25"/>
      <c r="O9" s="25"/>
      <c r="P9" s="25"/>
      <c r="Q9" s="25"/>
      <c r="R9" s="25"/>
      <c r="S9" s="25"/>
      <c r="T9" s="25"/>
      <c r="U9" s="25"/>
      <c r="V9" s="25"/>
      <c r="W9" s="25"/>
      <c r="X9" s="25"/>
      <c r="Y9" s="25"/>
      <c r="Z9" s="25"/>
    </row>
    <row r="10" spans="1:26" ht="78" customHeight="1" x14ac:dyDescent="0.3">
      <c r="A10" s="9" t="s">
        <v>119</v>
      </c>
      <c r="B10" s="214"/>
      <c r="C10" s="215"/>
      <c r="D10" s="25"/>
      <c r="E10" s="25"/>
      <c r="F10" s="25"/>
      <c r="G10" s="25"/>
      <c r="H10" s="25"/>
      <c r="I10" s="25"/>
      <c r="J10" s="25"/>
      <c r="K10" s="25"/>
      <c r="L10" s="25"/>
      <c r="M10" s="25"/>
      <c r="N10" s="25"/>
      <c r="O10" s="25"/>
      <c r="P10" s="25"/>
      <c r="Q10" s="25"/>
      <c r="R10" s="25"/>
      <c r="S10" s="25"/>
      <c r="T10" s="25"/>
      <c r="U10" s="25"/>
      <c r="V10" s="25"/>
      <c r="W10" s="25"/>
      <c r="X10" s="25"/>
      <c r="Y10" s="25"/>
      <c r="Z10" s="25"/>
    </row>
    <row r="11" spans="1:26" ht="14.25" customHeight="1" x14ac:dyDescent="0.3">
      <c r="A11" s="24"/>
      <c r="B11" s="24"/>
      <c r="C11" s="24"/>
      <c r="D11" s="25"/>
      <c r="E11" s="25"/>
      <c r="F11" s="25"/>
      <c r="G11" s="25"/>
      <c r="H11" s="25"/>
      <c r="I11" s="25"/>
      <c r="J11" s="25"/>
      <c r="K11" s="25"/>
      <c r="L11" s="25"/>
      <c r="M11" s="25"/>
      <c r="N11" s="25"/>
      <c r="O11" s="25"/>
      <c r="P11" s="25"/>
      <c r="Q11" s="25"/>
      <c r="R11" s="25"/>
      <c r="S11" s="25"/>
      <c r="T11" s="25"/>
      <c r="U11" s="25"/>
      <c r="V11" s="25"/>
      <c r="W11" s="25"/>
      <c r="X11" s="25"/>
      <c r="Y11" s="25"/>
      <c r="Z11" s="25"/>
    </row>
    <row r="12" spans="1:26" ht="14.25" customHeight="1" x14ac:dyDescent="0.3">
      <c r="A12" s="24"/>
      <c r="B12" s="24"/>
      <c r="C12" s="24"/>
      <c r="D12" s="25"/>
      <c r="E12" s="25"/>
      <c r="F12" s="25"/>
      <c r="G12" s="25"/>
      <c r="H12" s="25"/>
      <c r="I12" s="25"/>
      <c r="J12" s="25"/>
      <c r="K12" s="25"/>
      <c r="L12" s="25"/>
      <c r="M12" s="25"/>
      <c r="N12" s="25"/>
      <c r="O12" s="25"/>
      <c r="P12" s="25"/>
      <c r="Q12" s="25"/>
      <c r="R12" s="25"/>
      <c r="S12" s="25"/>
      <c r="T12" s="25"/>
      <c r="U12" s="25"/>
      <c r="V12" s="25"/>
      <c r="W12" s="25"/>
      <c r="X12" s="25"/>
      <c r="Y12" s="25"/>
      <c r="Z12" s="25"/>
    </row>
    <row r="13" spans="1:26" ht="14.25" customHeight="1" x14ac:dyDescent="0.3">
      <c r="A13" s="24"/>
      <c r="B13" s="24"/>
      <c r="C13" s="24"/>
      <c r="D13" s="25"/>
      <c r="E13" s="25"/>
      <c r="F13" s="25"/>
      <c r="G13" s="25"/>
      <c r="H13" s="25"/>
      <c r="I13" s="25"/>
      <c r="J13" s="25"/>
      <c r="K13" s="25"/>
      <c r="L13" s="25"/>
      <c r="M13" s="25"/>
      <c r="N13" s="25"/>
      <c r="O13" s="25"/>
      <c r="P13" s="25"/>
      <c r="Q13" s="25"/>
      <c r="R13" s="25"/>
      <c r="S13" s="25"/>
      <c r="T13" s="25"/>
      <c r="U13" s="25"/>
      <c r="V13" s="25"/>
      <c r="W13" s="25"/>
      <c r="X13" s="25"/>
      <c r="Y13" s="25"/>
      <c r="Z13" s="25"/>
    </row>
    <row r="14" spans="1:26" ht="14.25" customHeight="1" x14ac:dyDescent="0.3">
      <c r="A14" s="24"/>
      <c r="B14" s="24"/>
      <c r="C14" s="24"/>
      <c r="D14" s="25"/>
      <c r="E14" s="25"/>
      <c r="F14" s="25"/>
      <c r="G14" s="25"/>
      <c r="H14" s="25"/>
      <c r="I14" s="25"/>
      <c r="J14" s="25"/>
      <c r="K14" s="25"/>
      <c r="L14" s="25"/>
      <c r="M14" s="25"/>
      <c r="N14" s="25"/>
      <c r="O14" s="25"/>
      <c r="P14" s="25"/>
      <c r="Q14" s="25"/>
      <c r="R14" s="25"/>
      <c r="S14" s="25"/>
      <c r="T14" s="25"/>
      <c r="U14" s="25"/>
      <c r="V14" s="25"/>
      <c r="W14" s="25"/>
      <c r="X14" s="25"/>
      <c r="Y14" s="25"/>
      <c r="Z14" s="25"/>
    </row>
    <row r="15" spans="1:26" ht="14.25" customHeight="1" x14ac:dyDescent="0.3">
      <c r="A15" s="24"/>
      <c r="B15" s="24"/>
      <c r="C15" s="24"/>
      <c r="D15" s="25"/>
      <c r="E15" s="25"/>
      <c r="F15" s="25"/>
      <c r="G15" s="25"/>
      <c r="H15" s="25"/>
      <c r="I15" s="25"/>
      <c r="J15" s="25"/>
      <c r="K15" s="25"/>
      <c r="L15" s="25"/>
      <c r="M15" s="25"/>
      <c r="N15" s="25"/>
      <c r="O15" s="25"/>
      <c r="P15" s="25"/>
      <c r="Q15" s="25"/>
      <c r="R15" s="25"/>
      <c r="S15" s="25"/>
      <c r="T15" s="25"/>
      <c r="U15" s="25"/>
      <c r="V15" s="25"/>
      <c r="W15" s="25"/>
      <c r="X15" s="25"/>
      <c r="Y15" s="25"/>
      <c r="Z15" s="25"/>
    </row>
    <row r="16" spans="1:26" ht="14.25" customHeight="1" x14ac:dyDescent="0.3">
      <c r="A16" s="24"/>
      <c r="B16" s="24"/>
      <c r="C16" s="24"/>
      <c r="D16" s="25"/>
      <c r="E16" s="25"/>
      <c r="F16" s="25"/>
      <c r="G16" s="25"/>
      <c r="H16" s="25"/>
      <c r="I16" s="25"/>
      <c r="J16" s="25"/>
      <c r="K16" s="25"/>
      <c r="L16" s="25"/>
      <c r="M16" s="25"/>
      <c r="N16" s="25"/>
      <c r="O16" s="25"/>
      <c r="P16" s="25"/>
      <c r="Q16" s="25"/>
      <c r="R16" s="25"/>
      <c r="S16" s="25"/>
      <c r="T16" s="25"/>
      <c r="U16" s="25"/>
      <c r="V16" s="25"/>
      <c r="W16" s="25"/>
      <c r="X16" s="25"/>
      <c r="Y16" s="25"/>
      <c r="Z16" s="25"/>
    </row>
    <row r="17" spans="1:26" ht="14.25" customHeight="1" x14ac:dyDescent="0.3">
      <c r="A17" s="24"/>
      <c r="B17" s="24"/>
      <c r="C17" s="24"/>
      <c r="D17" s="25"/>
      <c r="E17" s="25"/>
      <c r="F17" s="25"/>
      <c r="G17" s="25"/>
      <c r="H17" s="25"/>
      <c r="I17" s="25"/>
      <c r="J17" s="25"/>
      <c r="K17" s="25"/>
      <c r="L17" s="25"/>
      <c r="M17" s="25"/>
      <c r="N17" s="25"/>
      <c r="O17" s="25"/>
      <c r="P17" s="25"/>
      <c r="Q17" s="25"/>
      <c r="R17" s="25"/>
      <c r="S17" s="25"/>
      <c r="T17" s="25"/>
      <c r="U17" s="25"/>
      <c r="V17" s="25"/>
      <c r="W17" s="25"/>
      <c r="X17" s="25"/>
      <c r="Y17" s="25"/>
      <c r="Z17" s="25"/>
    </row>
    <row r="18" spans="1:26" ht="14.25" customHeight="1" x14ac:dyDescent="0.3">
      <c r="A18" s="24"/>
      <c r="B18" s="24"/>
      <c r="C18" s="24"/>
      <c r="D18" s="25"/>
      <c r="E18" s="25"/>
      <c r="F18" s="25"/>
      <c r="G18" s="25"/>
      <c r="H18" s="25"/>
      <c r="I18" s="25"/>
      <c r="J18" s="25"/>
      <c r="K18" s="25"/>
      <c r="L18" s="25"/>
      <c r="M18" s="25"/>
      <c r="N18" s="25"/>
      <c r="O18" s="25"/>
      <c r="P18" s="25"/>
      <c r="Q18" s="25"/>
      <c r="R18" s="25"/>
      <c r="S18" s="25"/>
      <c r="T18" s="25"/>
      <c r="U18" s="25"/>
      <c r="V18" s="25"/>
      <c r="W18" s="25"/>
      <c r="X18" s="25"/>
      <c r="Y18" s="25"/>
      <c r="Z18" s="25"/>
    </row>
    <row r="19" spans="1:26" ht="14.25" customHeight="1" x14ac:dyDescent="0.3">
      <c r="A19" s="24"/>
      <c r="B19" s="24"/>
      <c r="C19" s="24"/>
      <c r="D19" s="25"/>
      <c r="E19" s="25"/>
      <c r="F19" s="25"/>
      <c r="G19" s="25"/>
      <c r="H19" s="25"/>
      <c r="I19" s="25"/>
      <c r="J19" s="25"/>
      <c r="K19" s="25"/>
      <c r="L19" s="25"/>
      <c r="M19" s="25"/>
      <c r="N19" s="25"/>
      <c r="O19" s="25"/>
      <c r="P19" s="25"/>
      <c r="Q19" s="25"/>
      <c r="R19" s="25"/>
      <c r="S19" s="25"/>
      <c r="T19" s="25"/>
      <c r="U19" s="25"/>
      <c r="V19" s="25"/>
      <c r="W19" s="25"/>
      <c r="X19" s="25"/>
      <c r="Y19" s="25"/>
      <c r="Z19" s="25"/>
    </row>
    <row r="20" spans="1:26" ht="14.25" customHeight="1" x14ac:dyDescent="0.3">
      <c r="A20" s="24"/>
      <c r="B20" s="24"/>
      <c r="C20" s="24"/>
      <c r="D20" s="25"/>
      <c r="E20" s="25"/>
      <c r="F20" s="25"/>
      <c r="G20" s="25"/>
      <c r="H20" s="25"/>
      <c r="I20" s="25"/>
      <c r="J20" s="25"/>
      <c r="K20" s="25"/>
      <c r="L20" s="25"/>
      <c r="M20" s="25"/>
      <c r="N20" s="25"/>
      <c r="O20" s="25"/>
      <c r="P20" s="25"/>
      <c r="Q20" s="25"/>
      <c r="R20" s="25"/>
      <c r="S20" s="25"/>
      <c r="T20" s="25"/>
      <c r="U20" s="25"/>
      <c r="V20" s="25"/>
      <c r="W20" s="25"/>
      <c r="X20" s="25"/>
      <c r="Y20" s="25"/>
      <c r="Z20" s="25"/>
    </row>
    <row r="21" spans="1:26" ht="14.25" customHeight="1" x14ac:dyDescent="0.3">
      <c r="A21" s="24"/>
      <c r="B21" s="24"/>
      <c r="C21" s="24"/>
      <c r="D21" s="25"/>
      <c r="E21" s="25"/>
      <c r="F21" s="25"/>
      <c r="G21" s="25"/>
      <c r="H21" s="25"/>
      <c r="I21" s="25"/>
      <c r="J21" s="25"/>
      <c r="K21" s="25"/>
      <c r="L21" s="25"/>
      <c r="M21" s="25"/>
      <c r="N21" s="25"/>
      <c r="O21" s="25"/>
      <c r="P21" s="25"/>
      <c r="Q21" s="25"/>
      <c r="R21" s="25"/>
      <c r="S21" s="25"/>
      <c r="T21" s="25"/>
      <c r="U21" s="25"/>
      <c r="V21" s="25"/>
      <c r="W21" s="25"/>
      <c r="X21" s="25"/>
      <c r="Y21" s="25"/>
      <c r="Z21" s="25"/>
    </row>
    <row r="22" spans="1:26" ht="14.25" customHeight="1" x14ac:dyDescent="0.3">
      <c r="A22" s="24"/>
      <c r="B22" s="24"/>
      <c r="C22" s="24"/>
      <c r="D22" s="25"/>
      <c r="E22" s="25"/>
      <c r="F22" s="25"/>
      <c r="G22" s="25"/>
      <c r="H22" s="25"/>
      <c r="I22" s="25"/>
      <c r="J22" s="25"/>
      <c r="K22" s="25"/>
      <c r="L22" s="25"/>
      <c r="M22" s="25"/>
      <c r="N22" s="25"/>
      <c r="O22" s="25"/>
      <c r="P22" s="25"/>
      <c r="Q22" s="25"/>
      <c r="R22" s="25"/>
      <c r="S22" s="25"/>
      <c r="T22" s="25"/>
      <c r="U22" s="25"/>
      <c r="V22" s="25"/>
      <c r="W22" s="25"/>
      <c r="X22" s="25"/>
      <c r="Y22" s="25"/>
      <c r="Z22" s="25"/>
    </row>
    <row r="23" spans="1:26" ht="14.25" customHeight="1" x14ac:dyDescent="0.3">
      <c r="A23" s="24"/>
      <c r="B23" s="24"/>
      <c r="C23" s="24"/>
      <c r="D23" s="25"/>
      <c r="E23" s="25"/>
      <c r="F23" s="25"/>
      <c r="G23" s="25"/>
      <c r="H23" s="25"/>
      <c r="I23" s="25"/>
      <c r="J23" s="25"/>
      <c r="K23" s="25"/>
      <c r="L23" s="25"/>
      <c r="M23" s="25"/>
      <c r="N23" s="25"/>
      <c r="O23" s="25"/>
      <c r="P23" s="25"/>
      <c r="Q23" s="25"/>
      <c r="R23" s="25"/>
      <c r="S23" s="25"/>
      <c r="T23" s="25"/>
      <c r="U23" s="25"/>
      <c r="V23" s="25"/>
      <c r="W23" s="25"/>
      <c r="X23" s="25"/>
      <c r="Y23" s="25"/>
      <c r="Z23" s="25"/>
    </row>
    <row r="24" spans="1:26" ht="14.25" customHeight="1" x14ac:dyDescent="0.3">
      <c r="A24" s="24"/>
      <c r="B24" s="24"/>
      <c r="C24" s="24"/>
      <c r="D24" s="25"/>
      <c r="E24" s="25"/>
      <c r="F24" s="25"/>
      <c r="G24" s="25"/>
      <c r="H24" s="25"/>
      <c r="I24" s="25"/>
      <c r="J24" s="25"/>
      <c r="K24" s="25"/>
      <c r="L24" s="25"/>
      <c r="M24" s="25"/>
      <c r="N24" s="25"/>
      <c r="O24" s="25"/>
      <c r="P24" s="25"/>
      <c r="Q24" s="25"/>
      <c r="R24" s="25"/>
      <c r="S24" s="25"/>
      <c r="T24" s="25"/>
      <c r="U24" s="25"/>
      <c r="V24" s="25"/>
      <c r="W24" s="25"/>
      <c r="X24" s="25"/>
      <c r="Y24" s="25"/>
      <c r="Z24" s="25"/>
    </row>
    <row r="25" spans="1:26" ht="14.25" customHeight="1" x14ac:dyDescent="0.3">
      <c r="A25" s="24"/>
      <c r="B25" s="24"/>
      <c r="C25" s="24"/>
      <c r="D25" s="25"/>
      <c r="E25" s="25"/>
      <c r="F25" s="25"/>
      <c r="G25" s="25"/>
      <c r="H25" s="25"/>
      <c r="I25" s="25"/>
      <c r="J25" s="25"/>
      <c r="K25" s="25"/>
      <c r="L25" s="25"/>
      <c r="M25" s="25"/>
      <c r="N25" s="25"/>
      <c r="O25" s="25"/>
      <c r="P25" s="25"/>
      <c r="Q25" s="25"/>
      <c r="R25" s="25"/>
      <c r="S25" s="25"/>
      <c r="T25" s="25"/>
      <c r="U25" s="25"/>
      <c r="V25" s="25"/>
      <c r="W25" s="25"/>
      <c r="X25" s="25"/>
      <c r="Y25" s="25"/>
      <c r="Z25" s="25"/>
    </row>
    <row r="26" spans="1:26" ht="14.25" customHeight="1" x14ac:dyDescent="0.3">
      <c r="A26" s="24"/>
      <c r="B26" s="24"/>
      <c r="C26" s="24"/>
      <c r="D26" s="25"/>
      <c r="E26" s="25"/>
      <c r="F26" s="25"/>
      <c r="G26" s="25"/>
      <c r="H26" s="25"/>
      <c r="I26" s="25"/>
      <c r="J26" s="25"/>
      <c r="K26" s="25"/>
      <c r="L26" s="25"/>
      <c r="M26" s="25"/>
      <c r="N26" s="25"/>
      <c r="O26" s="25"/>
      <c r="P26" s="25"/>
      <c r="Q26" s="25"/>
      <c r="R26" s="25"/>
      <c r="S26" s="25"/>
      <c r="T26" s="25"/>
      <c r="U26" s="25"/>
      <c r="V26" s="25"/>
      <c r="W26" s="25"/>
      <c r="X26" s="25"/>
      <c r="Y26" s="25"/>
      <c r="Z26" s="25"/>
    </row>
    <row r="27" spans="1:26" ht="14.25" customHeight="1" x14ac:dyDescent="0.3">
      <c r="A27" s="24"/>
      <c r="B27" s="24"/>
      <c r="C27" s="24"/>
      <c r="D27" s="25"/>
      <c r="E27" s="25"/>
      <c r="F27" s="25"/>
      <c r="G27" s="25"/>
      <c r="H27" s="25"/>
      <c r="I27" s="25"/>
      <c r="J27" s="25"/>
      <c r="K27" s="25"/>
      <c r="L27" s="25"/>
      <c r="M27" s="25"/>
      <c r="N27" s="25"/>
      <c r="O27" s="25"/>
      <c r="P27" s="25"/>
      <c r="Q27" s="25"/>
      <c r="R27" s="25"/>
      <c r="S27" s="25"/>
      <c r="T27" s="25"/>
      <c r="U27" s="25"/>
      <c r="V27" s="25"/>
      <c r="W27" s="25"/>
      <c r="X27" s="25"/>
      <c r="Y27" s="25"/>
      <c r="Z27" s="25"/>
    </row>
    <row r="28" spans="1:26" ht="14.25" customHeight="1" x14ac:dyDescent="0.3">
      <c r="A28" s="24"/>
      <c r="B28" s="24"/>
      <c r="C28" s="24"/>
      <c r="D28" s="25"/>
      <c r="E28" s="25"/>
      <c r="F28" s="25"/>
      <c r="G28" s="25"/>
      <c r="H28" s="25"/>
      <c r="I28" s="25"/>
      <c r="J28" s="25"/>
      <c r="K28" s="25"/>
      <c r="L28" s="25"/>
      <c r="M28" s="25"/>
      <c r="N28" s="25"/>
      <c r="O28" s="25"/>
      <c r="P28" s="25"/>
      <c r="Q28" s="25"/>
      <c r="R28" s="25"/>
      <c r="S28" s="25"/>
      <c r="T28" s="25"/>
      <c r="U28" s="25"/>
      <c r="V28" s="25"/>
      <c r="W28" s="25"/>
      <c r="X28" s="25"/>
      <c r="Y28" s="25"/>
      <c r="Z28" s="25"/>
    </row>
    <row r="29" spans="1:26" ht="14.25" customHeight="1" x14ac:dyDescent="0.3">
      <c r="A29" s="24"/>
      <c r="B29" s="24"/>
      <c r="C29" s="24"/>
      <c r="D29" s="25"/>
      <c r="E29" s="25"/>
      <c r="F29" s="25"/>
      <c r="G29" s="25"/>
      <c r="H29" s="25"/>
      <c r="I29" s="25"/>
      <c r="J29" s="25"/>
      <c r="K29" s="25"/>
      <c r="L29" s="25"/>
      <c r="M29" s="25"/>
      <c r="N29" s="25"/>
      <c r="O29" s="25"/>
      <c r="P29" s="25"/>
      <c r="Q29" s="25"/>
      <c r="R29" s="25"/>
      <c r="S29" s="25"/>
      <c r="T29" s="25"/>
      <c r="U29" s="25"/>
      <c r="V29" s="25"/>
      <c r="W29" s="25"/>
      <c r="X29" s="25"/>
      <c r="Y29" s="25"/>
      <c r="Z29" s="25"/>
    </row>
    <row r="30" spans="1:26" ht="14.25" customHeight="1" x14ac:dyDescent="0.3">
      <c r="A30" s="24"/>
      <c r="B30" s="24"/>
      <c r="C30" s="24"/>
      <c r="D30" s="25"/>
      <c r="E30" s="25"/>
      <c r="F30" s="25"/>
      <c r="G30" s="25"/>
      <c r="H30" s="25"/>
      <c r="I30" s="25"/>
      <c r="J30" s="25"/>
      <c r="K30" s="25"/>
      <c r="L30" s="25"/>
      <c r="M30" s="25"/>
      <c r="N30" s="25"/>
      <c r="O30" s="25"/>
      <c r="P30" s="25"/>
      <c r="Q30" s="25"/>
      <c r="R30" s="25"/>
      <c r="S30" s="25"/>
      <c r="T30" s="25"/>
      <c r="U30" s="25"/>
      <c r="V30" s="25"/>
      <c r="W30" s="25"/>
      <c r="X30" s="25"/>
      <c r="Y30" s="25"/>
      <c r="Z30" s="25"/>
    </row>
    <row r="31" spans="1:26" ht="14.25" customHeight="1" x14ac:dyDescent="0.3">
      <c r="A31" s="24"/>
      <c r="B31" s="24"/>
      <c r="C31" s="24"/>
      <c r="D31" s="25"/>
      <c r="E31" s="25"/>
      <c r="F31" s="25"/>
      <c r="G31" s="25"/>
      <c r="H31" s="25"/>
      <c r="I31" s="25"/>
      <c r="J31" s="25"/>
      <c r="K31" s="25"/>
      <c r="L31" s="25"/>
      <c r="M31" s="25"/>
      <c r="N31" s="25"/>
      <c r="O31" s="25"/>
      <c r="P31" s="25"/>
      <c r="Q31" s="25"/>
      <c r="R31" s="25"/>
      <c r="S31" s="25"/>
      <c r="T31" s="25"/>
      <c r="U31" s="25"/>
      <c r="V31" s="25"/>
      <c r="W31" s="25"/>
      <c r="X31" s="25"/>
      <c r="Y31" s="25"/>
      <c r="Z31" s="25"/>
    </row>
    <row r="32" spans="1:26" ht="14.25" customHeight="1" x14ac:dyDescent="0.3">
      <c r="A32" s="24"/>
      <c r="B32" s="24"/>
      <c r="C32" s="24"/>
      <c r="D32" s="25"/>
      <c r="E32" s="25"/>
      <c r="F32" s="25"/>
      <c r="G32" s="25"/>
      <c r="H32" s="25"/>
      <c r="I32" s="25"/>
      <c r="J32" s="25"/>
      <c r="K32" s="25"/>
      <c r="L32" s="25"/>
      <c r="M32" s="25"/>
      <c r="N32" s="25"/>
      <c r="O32" s="25"/>
      <c r="P32" s="25"/>
      <c r="Q32" s="25"/>
      <c r="R32" s="25"/>
      <c r="S32" s="25"/>
      <c r="T32" s="25"/>
      <c r="U32" s="25"/>
      <c r="V32" s="25"/>
      <c r="W32" s="25"/>
      <c r="X32" s="25"/>
      <c r="Y32" s="25"/>
      <c r="Z32" s="25"/>
    </row>
    <row r="33" spans="1:26" ht="14.25" customHeight="1" x14ac:dyDescent="0.3">
      <c r="A33" s="24"/>
      <c r="B33" s="24"/>
      <c r="C33" s="24"/>
      <c r="D33" s="25"/>
      <c r="E33" s="25"/>
      <c r="F33" s="25"/>
      <c r="G33" s="25"/>
      <c r="H33" s="25"/>
      <c r="I33" s="25"/>
      <c r="J33" s="25"/>
      <c r="K33" s="25"/>
      <c r="L33" s="25"/>
      <c r="M33" s="25"/>
      <c r="N33" s="25"/>
      <c r="O33" s="25"/>
      <c r="P33" s="25"/>
      <c r="Q33" s="25"/>
      <c r="R33" s="25"/>
      <c r="S33" s="25"/>
      <c r="T33" s="25"/>
      <c r="U33" s="25"/>
      <c r="V33" s="25"/>
      <c r="W33" s="25"/>
      <c r="X33" s="25"/>
      <c r="Y33" s="25"/>
      <c r="Z33" s="25"/>
    </row>
    <row r="34" spans="1:26" ht="14.25" customHeight="1" x14ac:dyDescent="0.3">
      <c r="A34" s="24"/>
      <c r="B34" s="24"/>
      <c r="C34" s="24"/>
      <c r="D34" s="25"/>
      <c r="E34" s="25"/>
      <c r="F34" s="25"/>
      <c r="G34" s="25"/>
      <c r="H34" s="25"/>
      <c r="I34" s="25"/>
      <c r="J34" s="25"/>
      <c r="K34" s="25"/>
      <c r="L34" s="25"/>
      <c r="M34" s="25"/>
      <c r="N34" s="25"/>
      <c r="O34" s="25"/>
      <c r="P34" s="25"/>
      <c r="Q34" s="25"/>
      <c r="R34" s="25"/>
      <c r="S34" s="25"/>
      <c r="T34" s="25"/>
      <c r="U34" s="25"/>
      <c r="V34" s="25"/>
      <c r="W34" s="25"/>
      <c r="X34" s="25"/>
      <c r="Y34" s="25"/>
      <c r="Z34" s="25"/>
    </row>
    <row r="35" spans="1:26" ht="14.25" customHeight="1" x14ac:dyDescent="0.3">
      <c r="A35" s="24"/>
      <c r="B35" s="24"/>
      <c r="C35" s="24"/>
      <c r="D35" s="25"/>
      <c r="E35" s="25"/>
      <c r="F35" s="25"/>
      <c r="G35" s="25"/>
      <c r="H35" s="25"/>
      <c r="I35" s="25"/>
      <c r="J35" s="25"/>
      <c r="K35" s="25"/>
      <c r="L35" s="25"/>
      <c r="M35" s="25"/>
      <c r="N35" s="25"/>
      <c r="O35" s="25"/>
      <c r="P35" s="25"/>
      <c r="Q35" s="25"/>
      <c r="R35" s="25"/>
      <c r="S35" s="25"/>
      <c r="T35" s="25"/>
      <c r="U35" s="25"/>
      <c r="V35" s="25"/>
      <c r="W35" s="25"/>
      <c r="X35" s="25"/>
      <c r="Y35" s="25"/>
      <c r="Z35" s="25"/>
    </row>
    <row r="36" spans="1:26" ht="14.25" customHeight="1" x14ac:dyDescent="0.3">
      <c r="A36" s="24"/>
      <c r="B36" s="24"/>
      <c r="C36" s="24"/>
      <c r="D36" s="25"/>
      <c r="E36" s="25"/>
      <c r="F36" s="25"/>
      <c r="G36" s="25"/>
      <c r="H36" s="25"/>
      <c r="I36" s="25"/>
      <c r="J36" s="25"/>
      <c r="K36" s="25"/>
      <c r="L36" s="25"/>
      <c r="M36" s="25"/>
      <c r="N36" s="25"/>
      <c r="O36" s="25"/>
      <c r="P36" s="25"/>
      <c r="Q36" s="25"/>
      <c r="R36" s="25"/>
      <c r="S36" s="25"/>
      <c r="T36" s="25"/>
      <c r="U36" s="25"/>
      <c r="V36" s="25"/>
      <c r="W36" s="25"/>
      <c r="X36" s="25"/>
      <c r="Y36" s="25"/>
      <c r="Z36" s="25"/>
    </row>
    <row r="37" spans="1:26" ht="14.25" customHeight="1" x14ac:dyDescent="0.3">
      <c r="A37" s="24"/>
      <c r="B37" s="24"/>
      <c r="C37" s="24"/>
      <c r="D37" s="25"/>
      <c r="E37" s="25"/>
      <c r="F37" s="25"/>
      <c r="G37" s="25"/>
      <c r="H37" s="25"/>
      <c r="I37" s="25"/>
      <c r="J37" s="25"/>
      <c r="K37" s="25"/>
      <c r="L37" s="25"/>
      <c r="M37" s="25"/>
      <c r="N37" s="25"/>
      <c r="O37" s="25"/>
      <c r="P37" s="25"/>
      <c r="Q37" s="25"/>
      <c r="R37" s="25"/>
      <c r="S37" s="25"/>
      <c r="T37" s="25"/>
      <c r="U37" s="25"/>
      <c r="V37" s="25"/>
      <c r="W37" s="25"/>
      <c r="X37" s="25"/>
      <c r="Y37" s="25"/>
      <c r="Z37" s="25"/>
    </row>
    <row r="38" spans="1:26" ht="14.25" customHeight="1" x14ac:dyDescent="0.3">
      <c r="A38" s="24"/>
      <c r="B38" s="24"/>
      <c r="C38" s="24"/>
      <c r="D38" s="25"/>
      <c r="E38" s="25"/>
      <c r="F38" s="25"/>
      <c r="G38" s="25"/>
      <c r="H38" s="25"/>
      <c r="I38" s="25"/>
      <c r="J38" s="25"/>
      <c r="K38" s="25"/>
      <c r="L38" s="25"/>
      <c r="M38" s="25"/>
      <c r="N38" s="25"/>
      <c r="O38" s="25"/>
      <c r="P38" s="25"/>
      <c r="Q38" s="25"/>
      <c r="R38" s="25"/>
      <c r="S38" s="25"/>
      <c r="T38" s="25"/>
      <c r="U38" s="25"/>
      <c r="V38" s="25"/>
      <c r="W38" s="25"/>
      <c r="X38" s="25"/>
      <c r="Y38" s="25"/>
      <c r="Z38" s="25"/>
    </row>
    <row r="39" spans="1:26" ht="14.25" customHeight="1" x14ac:dyDescent="0.3">
      <c r="A39" s="24"/>
      <c r="B39" s="24"/>
      <c r="C39" s="24"/>
      <c r="D39" s="25"/>
      <c r="E39" s="25"/>
      <c r="F39" s="25"/>
      <c r="G39" s="25"/>
      <c r="H39" s="25"/>
      <c r="I39" s="25"/>
      <c r="J39" s="25"/>
      <c r="K39" s="25"/>
      <c r="L39" s="25"/>
      <c r="M39" s="25"/>
      <c r="N39" s="25"/>
      <c r="O39" s="25"/>
      <c r="P39" s="25"/>
      <c r="Q39" s="25"/>
      <c r="R39" s="25"/>
      <c r="S39" s="25"/>
      <c r="T39" s="25"/>
      <c r="U39" s="25"/>
      <c r="V39" s="25"/>
      <c r="W39" s="25"/>
      <c r="X39" s="25"/>
      <c r="Y39" s="25"/>
      <c r="Z39" s="25"/>
    </row>
    <row r="40" spans="1:26" ht="14.25" customHeight="1" x14ac:dyDescent="0.3">
      <c r="A40" s="24"/>
      <c r="B40" s="24"/>
      <c r="C40" s="24"/>
      <c r="D40" s="25"/>
      <c r="E40" s="25"/>
      <c r="F40" s="25"/>
      <c r="G40" s="25"/>
      <c r="H40" s="25"/>
      <c r="I40" s="25"/>
      <c r="J40" s="25"/>
      <c r="K40" s="25"/>
      <c r="L40" s="25"/>
      <c r="M40" s="25"/>
      <c r="N40" s="25"/>
      <c r="O40" s="25"/>
      <c r="P40" s="25"/>
      <c r="Q40" s="25"/>
      <c r="R40" s="25"/>
      <c r="S40" s="25"/>
      <c r="T40" s="25"/>
      <c r="U40" s="25"/>
      <c r="V40" s="25"/>
      <c r="W40" s="25"/>
      <c r="X40" s="25"/>
      <c r="Y40" s="25"/>
      <c r="Z40" s="25"/>
    </row>
    <row r="41" spans="1:26" ht="14.25" customHeight="1" x14ac:dyDescent="0.3">
      <c r="A41" s="24"/>
      <c r="B41" s="24"/>
      <c r="C41" s="24"/>
      <c r="D41" s="25"/>
      <c r="E41" s="25"/>
      <c r="F41" s="25"/>
      <c r="G41" s="25"/>
      <c r="H41" s="25"/>
      <c r="I41" s="25"/>
      <c r="J41" s="25"/>
      <c r="K41" s="25"/>
      <c r="L41" s="25"/>
      <c r="M41" s="25"/>
      <c r="N41" s="25"/>
      <c r="O41" s="25"/>
      <c r="P41" s="25"/>
      <c r="Q41" s="25"/>
      <c r="R41" s="25"/>
      <c r="S41" s="25"/>
      <c r="T41" s="25"/>
      <c r="U41" s="25"/>
      <c r="V41" s="25"/>
      <c r="W41" s="25"/>
      <c r="X41" s="25"/>
      <c r="Y41" s="25"/>
      <c r="Z41" s="25"/>
    </row>
    <row r="42" spans="1:26" ht="14.25" customHeight="1" x14ac:dyDescent="0.3">
      <c r="A42" s="24"/>
      <c r="B42" s="24"/>
      <c r="C42" s="24"/>
      <c r="D42" s="25"/>
      <c r="E42" s="25"/>
      <c r="F42" s="25"/>
      <c r="G42" s="25"/>
      <c r="H42" s="25"/>
      <c r="I42" s="25"/>
      <c r="J42" s="25"/>
      <c r="K42" s="25"/>
      <c r="L42" s="25"/>
      <c r="M42" s="25"/>
      <c r="N42" s="25"/>
      <c r="O42" s="25"/>
      <c r="P42" s="25"/>
      <c r="Q42" s="25"/>
      <c r="R42" s="25"/>
      <c r="S42" s="25"/>
      <c r="T42" s="25"/>
      <c r="U42" s="25"/>
      <c r="V42" s="25"/>
      <c r="W42" s="25"/>
      <c r="X42" s="25"/>
      <c r="Y42" s="25"/>
      <c r="Z42" s="25"/>
    </row>
    <row r="43" spans="1:26" ht="14.25" customHeight="1" x14ac:dyDescent="0.3">
      <c r="A43" s="24"/>
      <c r="B43" s="24"/>
      <c r="C43" s="24"/>
      <c r="D43" s="25"/>
      <c r="E43" s="25"/>
      <c r="F43" s="25"/>
      <c r="G43" s="25"/>
      <c r="H43" s="25"/>
      <c r="I43" s="25"/>
      <c r="J43" s="25"/>
      <c r="K43" s="25"/>
      <c r="L43" s="25"/>
      <c r="M43" s="25"/>
      <c r="N43" s="25"/>
      <c r="O43" s="25"/>
      <c r="P43" s="25"/>
      <c r="Q43" s="25"/>
      <c r="R43" s="25"/>
      <c r="S43" s="25"/>
      <c r="T43" s="25"/>
      <c r="U43" s="25"/>
      <c r="V43" s="25"/>
      <c r="W43" s="25"/>
      <c r="X43" s="25"/>
      <c r="Y43" s="25"/>
      <c r="Z43" s="25"/>
    </row>
    <row r="44" spans="1:26" ht="14.25" customHeight="1" x14ac:dyDescent="0.3">
      <c r="A44" s="24"/>
      <c r="B44" s="24"/>
      <c r="C44" s="24"/>
      <c r="D44" s="25"/>
      <c r="E44" s="25"/>
      <c r="F44" s="25"/>
      <c r="G44" s="25"/>
      <c r="H44" s="25"/>
      <c r="I44" s="25"/>
      <c r="J44" s="25"/>
      <c r="K44" s="25"/>
      <c r="L44" s="25"/>
      <c r="M44" s="25"/>
      <c r="N44" s="25"/>
      <c r="O44" s="25"/>
      <c r="P44" s="25"/>
      <c r="Q44" s="25"/>
      <c r="R44" s="25"/>
      <c r="S44" s="25"/>
      <c r="T44" s="25"/>
      <c r="U44" s="25"/>
      <c r="V44" s="25"/>
      <c r="W44" s="25"/>
      <c r="X44" s="25"/>
      <c r="Y44" s="25"/>
      <c r="Z44" s="25"/>
    </row>
    <row r="45" spans="1:26" ht="14.25" customHeight="1" x14ac:dyDescent="0.3">
      <c r="A45" s="24"/>
      <c r="B45" s="24"/>
      <c r="C45" s="24"/>
      <c r="D45" s="25"/>
      <c r="E45" s="25"/>
      <c r="F45" s="25"/>
      <c r="G45" s="25"/>
      <c r="H45" s="25"/>
      <c r="I45" s="25"/>
      <c r="J45" s="25"/>
      <c r="K45" s="25"/>
      <c r="L45" s="25"/>
      <c r="M45" s="25"/>
      <c r="N45" s="25"/>
      <c r="O45" s="25"/>
      <c r="P45" s="25"/>
      <c r="Q45" s="25"/>
      <c r="R45" s="25"/>
      <c r="S45" s="25"/>
      <c r="T45" s="25"/>
      <c r="U45" s="25"/>
      <c r="V45" s="25"/>
      <c r="W45" s="25"/>
      <c r="X45" s="25"/>
      <c r="Y45" s="25"/>
      <c r="Z45" s="25"/>
    </row>
    <row r="46" spans="1:26" ht="14.25" customHeight="1" x14ac:dyDescent="0.3">
      <c r="A46" s="24"/>
      <c r="B46" s="24"/>
      <c r="C46" s="24"/>
      <c r="D46" s="25"/>
      <c r="E46" s="25"/>
      <c r="F46" s="25"/>
      <c r="G46" s="25"/>
      <c r="H46" s="25"/>
      <c r="I46" s="25"/>
      <c r="J46" s="25"/>
      <c r="K46" s="25"/>
      <c r="L46" s="25"/>
      <c r="M46" s="25"/>
      <c r="N46" s="25"/>
      <c r="O46" s="25"/>
      <c r="P46" s="25"/>
      <c r="Q46" s="25"/>
      <c r="R46" s="25"/>
      <c r="S46" s="25"/>
      <c r="T46" s="25"/>
      <c r="U46" s="25"/>
      <c r="V46" s="25"/>
      <c r="W46" s="25"/>
      <c r="X46" s="25"/>
      <c r="Y46" s="25"/>
      <c r="Z46" s="25"/>
    </row>
    <row r="47" spans="1:26" ht="14.25" customHeight="1" x14ac:dyDescent="0.3">
      <c r="A47" s="24"/>
      <c r="B47" s="24"/>
      <c r="C47" s="24"/>
      <c r="D47" s="25"/>
      <c r="E47" s="25"/>
      <c r="F47" s="25"/>
      <c r="G47" s="25"/>
      <c r="H47" s="25"/>
      <c r="I47" s="25"/>
      <c r="J47" s="25"/>
      <c r="K47" s="25"/>
      <c r="L47" s="25"/>
      <c r="M47" s="25"/>
      <c r="N47" s="25"/>
      <c r="O47" s="25"/>
      <c r="P47" s="25"/>
      <c r="Q47" s="25"/>
      <c r="R47" s="25"/>
      <c r="S47" s="25"/>
      <c r="T47" s="25"/>
      <c r="U47" s="25"/>
      <c r="V47" s="25"/>
      <c r="W47" s="25"/>
      <c r="X47" s="25"/>
      <c r="Y47" s="25"/>
      <c r="Z47" s="25"/>
    </row>
    <row r="48" spans="1:26" ht="14.25" customHeight="1" x14ac:dyDescent="0.3">
      <c r="A48" s="24"/>
      <c r="B48" s="24"/>
      <c r="C48" s="24"/>
      <c r="D48" s="25"/>
      <c r="E48" s="25"/>
      <c r="F48" s="25"/>
      <c r="G48" s="25"/>
      <c r="H48" s="25"/>
      <c r="I48" s="25"/>
      <c r="J48" s="25"/>
      <c r="K48" s="25"/>
      <c r="L48" s="25"/>
      <c r="M48" s="25"/>
      <c r="N48" s="25"/>
      <c r="O48" s="25"/>
      <c r="P48" s="25"/>
      <c r="Q48" s="25"/>
      <c r="R48" s="25"/>
      <c r="S48" s="25"/>
      <c r="T48" s="25"/>
      <c r="U48" s="25"/>
      <c r="V48" s="25"/>
      <c r="W48" s="25"/>
      <c r="X48" s="25"/>
      <c r="Y48" s="25"/>
      <c r="Z48" s="25"/>
    </row>
    <row r="49" spans="1:26" ht="14.25" customHeight="1" x14ac:dyDescent="0.3">
      <c r="A49" s="24"/>
      <c r="B49" s="24"/>
      <c r="C49" s="24"/>
      <c r="D49" s="25"/>
      <c r="E49" s="25"/>
      <c r="F49" s="25"/>
      <c r="G49" s="25"/>
      <c r="H49" s="25"/>
      <c r="I49" s="25"/>
      <c r="J49" s="25"/>
      <c r="K49" s="25"/>
      <c r="L49" s="25"/>
      <c r="M49" s="25"/>
      <c r="N49" s="25"/>
      <c r="O49" s="25"/>
      <c r="P49" s="25"/>
      <c r="Q49" s="25"/>
      <c r="R49" s="25"/>
      <c r="S49" s="25"/>
      <c r="T49" s="25"/>
      <c r="U49" s="25"/>
      <c r="V49" s="25"/>
      <c r="W49" s="25"/>
      <c r="X49" s="25"/>
      <c r="Y49" s="25"/>
      <c r="Z49" s="25"/>
    </row>
    <row r="50" spans="1:26" ht="14.25" customHeight="1" x14ac:dyDescent="0.3">
      <c r="A50" s="24"/>
      <c r="B50" s="24"/>
      <c r="C50" s="24"/>
      <c r="D50" s="25"/>
      <c r="E50" s="25"/>
      <c r="F50" s="25"/>
      <c r="G50" s="25"/>
      <c r="H50" s="25"/>
      <c r="I50" s="25"/>
      <c r="J50" s="25"/>
      <c r="K50" s="25"/>
      <c r="L50" s="25"/>
      <c r="M50" s="25"/>
      <c r="N50" s="25"/>
      <c r="O50" s="25"/>
      <c r="P50" s="25"/>
      <c r="Q50" s="25"/>
      <c r="R50" s="25"/>
      <c r="S50" s="25"/>
      <c r="T50" s="25"/>
      <c r="U50" s="25"/>
      <c r="V50" s="25"/>
      <c r="W50" s="25"/>
      <c r="X50" s="25"/>
      <c r="Y50" s="25"/>
      <c r="Z50" s="25"/>
    </row>
    <row r="51" spans="1:26" ht="14.25" customHeight="1" x14ac:dyDescent="0.3">
      <c r="A51" s="24"/>
      <c r="B51" s="24"/>
      <c r="C51" s="24"/>
      <c r="D51" s="25"/>
      <c r="E51" s="25"/>
      <c r="F51" s="25"/>
      <c r="G51" s="25"/>
      <c r="H51" s="25"/>
      <c r="I51" s="25"/>
      <c r="J51" s="25"/>
      <c r="K51" s="25"/>
      <c r="L51" s="25"/>
      <c r="M51" s="25"/>
      <c r="N51" s="25"/>
      <c r="O51" s="25"/>
      <c r="P51" s="25"/>
      <c r="Q51" s="25"/>
      <c r="R51" s="25"/>
      <c r="S51" s="25"/>
      <c r="T51" s="25"/>
      <c r="U51" s="25"/>
      <c r="V51" s="25"/>
      <c r="W51" s="25"/>
      <c r="X51" s="25"/>
      <c r="Y51" s="25"/>
      <c r="Z51" s="25"/>
    </row>
    <row r="52" spans="1:26" ht="14.25" customHeight="1" x14ac:dyDescent="0.3">
      <c r="A52" s="24"/>
      <c r="B52" s="24"/>
      <c r="C52" s="24"/>
      <c r="D52" s="25"/>
      <c r="E52" s="25"/>
      <c r="F52" s="25"/>
      <c r="G52" s="25"/>
      <c r="H52" s="25"/>
      <c r="I52" s="25"/>
      <c r="J52" s="25"/>
      <c r="K52" s="25"/>
      <c r="L52" s="25"/>
      <c r="M52" s="25"/>
      <c r="N52" s="25"/>
      <c r="O52" s="25"/>
      <c r="P52" s="25"/>
      <c r="Q52" s="25"/>
      <c r="R52" s="25"/>
      <c r="S52" s="25"/>
      <c r="T52" s="25"/>
      <c r="U52" s="25"/>
      <c r="V52" s="25"/>
      <c r="W52" s="25"/>
      <c r="X52" s="25"/>
      <c r="Y52" s="25"/>
      <c r="Z52" s="25"/>
    </row>
    <row r="53" spans="1:26" ht="14.25" customHeight="1" x14ac:dyDescent="0.3">
      <c r="A53" s="24"/>
      <c r="B53" s="24"/>
      <c r="C53" s="24"/>
      <c r="D53" s="25"/>
      <c r="E53" s="25"/>
      <c r="F53" s="25"/>
      <c r="G53" s="25"/>
      <c r="H53" s="25"/>
      <c r="I53" s="25"/>
      <c r="J53" s="25"/>
      <c r="K53" s="25"/>
      <c r="L53" s="25"/>
      <c r="M53" s="25"/>
      <c r="N53" s="25"/>
      <c r="O53" s="25"/>
      <c r="P53" s="25"/>
      <c r="Q53" s="25"/>
      <c r="R53" s="25"/>
      <c r="S53" s="25"/>
      <c r="T53" s="25"/>
      <c r="U53" s="25"/>
      <c r="V53" s="25"/>
      <c r="W53" s="25"/>
      <c r="X53" s="25"/>
      <c r="Y53" s="25"/>
      <c r="Z53" s="25"/>
    </row>
    <row r="54" spans="1:26" ht="14.25" customHeight="1" x14ac:dyDescent="0.3">
      <c r="A54" s="24"/>
      <c r="B54" s="24"/>
      <c r="C54" s="24"/>
      <c r="D54" s="25"/>
      <c r="E54" s="25"/>
      <c r="F54" s="25"/>
      <c r="G54" s="25"/>
      <c r="H54" s="25"/>
      <c r="I54" s="25"/>
      <c r="J54" s="25"/>
      <c r="K54" s="25"/>
      <c r="L54" s="25"/>
      <c r="M54" s="25"/>
      <c r="N54" s="25"/>
      <c r="O54" s="25"/>
      <c r="P54" s="25"/>
      <c r="Q54" s="25"/>
      <c r="R54" s="25"/>
      <c r="S54" s="25"/>
      <c r="T54" s="25"/>
      <c r="U54" s="25"/>
      <c r="V54" s="25"/>
      <c r="W54" s="25"/>
      <c r="X54" s="25"/>
      <c r="Y54" s="25"/>
      <c r="Z54" s="25"/>
    </row>
    <row r="55" spans="1:26" ht="14.25" customHeight="1" x14ac:dyDescent="0.3">
      <c r="A55" s="24"/>
      <c r="B55" s="24"/>
      <c r="C55" s="24"/>
      <c r="D55" s="25"/>
      <c r="E55" s="25"/>
      <c r="F55" s="25"/>
      <c r="G55" s="25"/>
      <c r="H55" s="25"/>
      <c r="I55" s="25"/>
      <c r="J55" s="25"/>
      <c r="K55" s="25"/>
      <c r="L55" s="25"/>
      <c r="M55" s="25"/>
      <c r="N55" s="25"/>
      <c r="O55" s="25"/>
      <c r="P55" s="25"/>
      <c r="Q55" s="25"/>
      <c r="R55" s="25"/>
      <c r="S55" s="25"/>
      <c r="T55" s="25"/>
      <c r="U55" s="25"/>
      <c r="V55" s="25"/>
      <c r="W55" s="25"/>
      <c r="X55" s="25"/>
      <c r="Y55" s="25"/>
      <c r="Z55" s="25"/>
    </row>
    <row r="56" spans="1:26" ht="14.25" customHeight="1" x14ac:dyDescent="0.3">
      <c r="A56" s="24"/>
      <c r="B56" s="24"/>
      <c r="C56" s="24"/>
      <c r="D56" s="25"/>
      <c r="E56" s="25"/>
      <c r="F56" s="25"/>
      <c r="G56" s="25"/>
      <c r="H56" s="25"/>
      <c r="I56" s="25"/>
      <c r="J56" s="25"/>
      <c r="K56" s="25"/>
      <c r="L56" s="25"/>
      <c r="M56" s="25"/>
      <c r="N56" s="25"/>
      <c r="O56" s="25"/>
      <c r="P56" s="25"/>
      <c r="Q56" s="25"/>
      <c r="R56" s="25"/>
      <c r="S56" s="25"/>
      <c r="T56" s="25"/>
      <c r="U56" s="25"/>
      <c r="V56" s="25"/>
      <c r="W56" s="25"/>
      <c r="X56" s="25"/>
      <c r="Y56" s="25"/>
      <c r="Z56" s="25"/>
    </row>
    <row r="57" spans="1:26" ht="14.25" customHeight="1" x14ac:dyDescent="0.3">
      <c r="A57" s="24"/>
      <c r="B57" s="24"/>
      <c r="C57" s="24"/>
      <c r="D57" s="25"/>
      <c r="E57" s="25"/>
      <c r="F57" s="25"/>
      <c r="G57" s="25"/>
      <c r="H57" s="25"/>
      <c r="I57" s="25"/>
      <c r="J57" s="25"/>
      <c r="K57" s="25"/>
      <c r="L57" s="25"/>
      <c r="M57" s="25"/>
      <c r="N57" s="25"/>
      <c r="O57" s="25"/>
      <c r="P57" s="25"/>
      <c r="Q57" s="25"/>
      <c r="R57" s="25"/>
      <c r="S57" s="25"/>
      <c r="T57" s="25"/>
      <c r="U57" s="25"/>
      <c r="V57" s="25"/>
      <c r="W57" s="25"/>
      <c r="X57" s="25"/>
      <c r="Y57" s="25"/>
      <c r="Z57" s="25"/>
    </row>
    <row r="58" spans="1:26" ht="14.25" customHeight="1" x14ac:dyDescent="0.3">
      <c r="A58" s="24"/>
      <c r="B58" s="24"/>
      <c r="C58" s="24"/>
      <c r="D58" s="25"/>
      <c r="E58" s="25"/>
      <c r="F58" s="25"/>
      <c r="G58" s="25"/>
      <c r="H58" s="25"/>
      <c r="I58" s="25"/>
      <c r="J58" s="25"/>
      <c r="K58" s="25"/>
      <c r="L58" s="25"/>
      <c r="M58" s="25"/>
      <c r="N58" s="25"/>
      <c r="O58" s="25"/>
      <c r="P58" s="25"/>
      <c r="Q58" s="25"/>
      <c r="R58" s="25"/>
      <c r="S58" s="25"/>
      <c r="T58" s="25"/>
      <c r="U58" s="25"/>
      <c r="V58" s="25"/>
      <c r="W58" s="25"/>
      <c r="X58" s="25"/>
      <c r="Y58" s="25"/>
      <c r="Z58" s="25"/>
    </row>
    <row r="59" spans="1:26" ht="14.25" customHeight="1" x14ac:dyDescent="0.3">
      <c r="A59" s="24"/>
      <c r="B59" s="24"/>
      <c r="C59" s="24"/>
      <c r="D59" s="25"/>
      <c r="E59" s="25"/>
      <c r="F59" s="25"/>
      <c r="G59" s="25"/>
      <c r="H59" s="25"/>
      <c r="I59" s="25"/>
      <c r="J59" s="25"/>
      <c r="K59" s="25"/>
      <c r="L59" s="25"/>
      <c r="M59" s="25"/>
      <c r="N59" s="25"/>
      <c r="O59" s="25"/>
      <c r="P59" s="25"/>
      <c r="Q59" s="25"/>
      <c r="R59" s="25"/>
      <c r="S59" s="25"/>
      <c r="T59" s="25"/>
      <c r="U59" s="25"/>
      <c r="V59" s="25"/>
      <c r="W59" s="25"/>
      <c r="X59" s="25"/>
      <c r="Y59" s="25"/>
      <c r="Z59" s="25"/>
    </row>
    <row r="60" spans="1:26" ht="14.25" customHeight="1" x14ac:dyDescent="0.3">
      <c r="A60" s="24"/>
      <c r="B60" s="24"/>
      <c r="C60" s="24"/>
      <c r="D60" s="25"/>
      <c r="E60" s="25"/>
      <c r="F60" s="25"/>
      <c r="G60" s="25"/>
      <c r="H60" s="25"/>
      <c r="I60" s="25"/>
      <c r="J60" s="25"/>
      <c r="K60" s="25"/>
      <c r="L60" s="25"/>
      <c r="M60" s="25"/>
      <c r="N60" s="25"/>
      <c r="O60" s="25"/>
      <c r="P60" s="25"/>
      <c r="Q60" s="25"/>
      <c r="R60" s="25"/>
      <c r="S60" s="25"/>
      <c r="T60" s="25"/>
      <c r="U60" s="25"/>
      <c r="V60" s="25"/>
      <c r="W60" s="25"/>
      <c r="X60" s="25"/>
      <c r="Y60" s="25"/>
      <c r="Z60" s="25"/>
    </row>
    <row r="61" spans="1:26" ht="14.25" customHeight="1" x14ac:dyDescent="0.3">
      <c r="A61" s="24"/>
      <c r="B61" s="24"/>
      <c r="C61" s="24"/>
      <c r="D61" s="25"/>
      <c r="E61" s="25"/>
      <c r="F61" s="25"/>
      <c r="G61" s="25"/>
      <c r="H61" s="25"/>
      <c r="I61" s="25"/>
      <c r="J61" s="25"/>
      <c r="K61" s="25"/>
      <c r="L61" s="25"/>
      <c r="M61" s="25"/>
      <c r="N61" s="25"/>
      <c r="O61" s="25"/>
      <c r="P61" s="25"/>
      <c r="Q61" s="25"/>
      <c r="R61" s="25"/>
      <c r="S61" s="25"/>
      <c r="T61" s="25"/>
      <c r="U61" s="25"/>
      <c r="V61" s="25"/>
      <c r="W61" s="25"/>
      <c r="X61" s="25"/>
      <c r="Y61" s="25"/>
      <c r="Z61" s="25"/>
    </row>
    <row r="62" spans="1:26" ht="14.25" customHeight="1" x14ac:dyDescent="0.3">
      <c r="A62" s="24"/>
      <c r="B62" s="24"/>
      <c r="C62" s="24"/>
      <c r="D62" s="25"/>
      <c r="E62" s="25"/>
      <c r="F62" s="25"/>
      <c r="G62" s="25"/>
      <c r="H62" s="25"/>
      <c r="I62" s="25"/>
      <c r="J62" s="25"/>
      <c r="K62" s="25"/>
      <c r="L62" s="25"/>
      <c r="M62" s="25"/>
      <c r="N62" s="25"/>
      <c r="O62" s="25"/>
      <c r="P62" s="25"/>
      <c r="Q62" s="25"/>
      <c r="R62" s="25"/>
      <c r="S62" s="25"/>
      <c r="T62" s="25"/>
      <c r="U62" s="25"/>
      <c r="V62" s="25"/>
      <c r="W62" s="25"/>
      <c r="X62" s="25"/>
      <c r="Y62" s="25"/>
      <c r="Z62" s="25"/>
    </row>
    <row r="63" spans="1:26" ht="14.25" customHeight="1" x14ac:dyDescent="0.3">
      <c r="A63" s="24"/>
      <c r="B63" s="24"/>
      <c r="C63" s="24"/>
      <c r="D63" s="25"/>
      <c r="E63" s="25"/>
      <c r="F63" s="25"/>
      <c r="G63" s="25"/>
      <c r="H63" s="25"/>
      <c r="I63" s="25"/>
      <c r="J63" s="25"/>
      <c r="K63" s="25"/>
      <c r="L63" s="25"/>
      <c r="M63" s="25"/>
      <c r="N63" s="25"/>
      <c r="O63" s="25"/>
      <c r="P63" s="25"/>
      <c r="Q63" s="25"/>
      <c r="R63" s="25"/>
      <c r="S63" s="25"/>
      <c r="T63" s="25"/>
      <c r="U63" s="25"/>
      <c r="V63" s="25"/>
      <c r="W63" s="25"/>
      <c r="X63" s="25"/>
      <c r="Y63" s="25"/>
      <c r="Z63" s="25"/>
    </row>
    <row r="64" spans="1:26" ht="14.25" customHeight="1" x14ac:dyDescent="0.3">
      <c r="A64" s="24"/>
      <c r="B64" s="24"/>
      <c r="C64" s="24"/>
      <c r="D64" s="25"/>
      <c r="E64" s="25"/>
      <c r="F64" s="25"/>
      <c r="G64" s="25"/>
      <c r="H64" s="25"/>
      <c r="I64" s="25"/>
      <c r="J64" s="25"/>
      <c r="K64" s="25"/>
      <c r="L64" s="25"/>
      <c r="M64" s="25"/>
      <c r="N64" s="25"/>
      <c r="O64" s="25"/>
      <c r="P64" s="25"/>
      <c r="Q64" s="25"/>
      <c r="R64" s="25"/>
      <c r="S64" s="25"/>
      <c r="T64" s="25"/>
      <c r="U64" s="25"/>
      <c r="V64" s="25"/>
      <c r="W64" s="25"/>
      <c r="X64" s="25"/>
      <c r="Y64" s="25"/>
      <c r="Z64" s="25"/>
    </row>
    <row r="65" spans="1:26" ht="14.25" customHeight="1" x14ac:dyDescent="0.3">
      <c r="A65" s="24"/>
      <c r="B65" s="24"/>
      <c r="C65" s="24"/>
      <c r="D65" s="25"/>
      <c r="E65" s="25"/>
      <c r="F65" s="25"/>
      <c r="G65" s="25"/>
      <c r="H65" s="25"/>
      <c r="I65" s="25"/>
      <c r="J65" s="25"/>
      <c r="K65" s="25"/>
      <c r="L65" s="25"/>
      <c r="M65" s="25"/>
      <c r="N65" s="25"/>
      <c r="O65" s="25"/>
      <c r="P65" s="25"/>
      <c r="Q65" s="25"/>
      <c r="R65" s="25"/>
      <c r="S65" s="25"/>
      <c r="T65" s="25"/>
      <c r="U65" s="25"/>
      <c r="V65" s="25"/>
      <c r="W65" s="25"/>
      <c r="X65" s="25"/>
      <c r="Y65" s="25"/>
      <c r="Z65" s="25"/>
    </row>
    <row r="66" spans="1:26" ht="14.25" customHeight="1" x14ac:dyDescent="0.3">
      <c r="A66" s="24"/>
      <c r="B66" s="24"/>
      <c r="C66" s="24"/>
      <c r="D66" s="25"/>
      <c r="E66" s="25"/>
      <c r="F66" s="25"/>
      <c r="G66" s="25"/>
      <c r="H66" s="25"/>
      <c r="I66" s="25"/>
      <c r="J66" s="25"/>
      <c r="K66" s="25"/>
      <c r="L66" s="25"/>
      <c r="M66" s="25"/>
      <c r="N66" s="25"/>
      <c r="O66" s="25"/>
      <c r="P66" s="25"/>
      <c r="Q66" s="25"/>
      <c r="R66" s="25"/>
      <c r="S66" s="25"/>
      <c r="T66" s="25"/>
      <c r="U66" s="25"/>
      <c r="V66" s="25"/>
      <c r="W66" s="25"/>
      <c r="X66" s="25"/>
      <c r="Y66" s="25"/>
      <c r="Z66" s="25"/>
    </row>
    <row r="67" spans="1:26" ht="14.25" customHeight="1" x14ac:dyDescent="0.3">
      <c r="A67" s="24"/>
      <c r="B67" s="24"/>
      <c r="C67" s="24"/>
      <c r="D67" s="25"/>
      <c r="E67" s="25"/>
      <c r="F67" s="25"/>
      <c r="G67" s="25"/>
      <c r="H67" s="25"/>
      <c r="I67" s="25"/>
      <c r="J67" s="25"/>
      <c r="K67" s="25"/>
      <c r="L67" s="25"/>
      <c r="M67" s="25"/>
      <c r="N67" s="25"/>
      <c r="O67" s="25"/>
      <c r="P67" s="25"/>
      <c r="Q67" s="25"/>
      <c r="R67" s="25"/>
      <c r="S67" s="25"/>
      <c r="T67" s="25"/>
      <c r="U67" s="25"/>
      <c r="V67" s="25"/>
      <c r="W67" s="25"/>
      <c r="X67" s="25"/>
      <c r="Y67" s="25"/>
      <c r="Z67" s="25"/>
    </row>
    <row r="68" spans="1:26" ht="14.25" customHeight="1" x14ac:dyDescent="0.3">
      <c r="A68" s="24"/>
      <c r="B68" s="24"/>
      <c r="C68" s="24"/>
      <c r="D68" s="25"/>
      <c r="E68" s="25"/>
      <c r="F68" s="25"/>
      <c r="G68" s="25"/>
      <c r="H68" s="25"/>
      <c r="I68" s="25"/>
      <c r="J68" s="25"/>
      <c r="K68" s="25"/>
      <c r="L68" s="25"/>
      <c r="M68" s="25"/>
      <c r="N68" s="25"/>
      <c r="O68" s="25"/>
      <c r="P68" s="25"/>
      <c r="Q68" s="25"/>
      <c r="R68" s="25"/>
      <c r="S68" s="25"/>
      <c r="T68" s="25"/>
      <c r="U68" s="25"/>
      <c r="V68" s="25"/>
      <c r="W68" s="25"/>
      <c r="X68" s="25"/>
      <c r="Y68" s="25"/>
      <c r="Z68" s="25"/>
    </row>
    <row r="69" spans="1:26" ht="14.25" customHeight="1" x14ac:dyDescent="0.3">
      <c r="A69" s="24"/>
      <c r="B69" s="24"/>
      <c r="C69" s="24"/>
      <c r="D69" s="25"/>
      <c r="E69" s="25"/>
      <c r="F69" s="25"/>
      <c r="G69" s="25"/>
      <c r="H69" s="25"/>
      <c r="I69" s="25"/>
      <c r="J69" s="25"/>
      <c r="K69" s="25"/>
      <c r="L69" s="25"/>
      <c r="M69" s="25"/>
      <c r="N69" s="25"/>
      <c r="O69" s="25"/>
      <c r="P69" s="25"/>
      <c r="Q69" s="25"/>
      <c r="R69" s="25"/>
      <c r="S69" s="25"/>
      <c r="T69" s="25"/>
      <c r="U69" s="25"/>
      <c r="V69" s="25"/>
      <c r="W69" s="25"/>
      <c r="X69" s="25"/>
      <c r="Y69" s="25"/>
      <c r="Z69" s="25"/>
    </row>
    <row r="70" spans="1:26" ht="14.25" customHeight="1" x14ac:dyDescent="0.3">
      <c r="A70" s="24"/>
      <c r="B70" s="24"/>
      <c r="C70" s="24"/>
      <c r="D70" s="25"/>
      <c r="E70" s="25"/>
      <c r="F70" s="25"/>
      <c r="G70" s="25"/>
      <c r="H70" s="25"/>
      <c r="I70" s="25"/>
      <c r="J70" s="25"/>
      <c r="K70" s="25"/>
      <c r="L70" s="25"/>
      <c r="M70" s="25"/>
      <c r="N70" s="25"/>
      <c r="O70" s="25"/>
      <c r="P70" s="25"/>
      <c r="Q70" s="25"/>
      <c r="R70" s="25"/>
      <c r="S70" s="25"/>
      <c r="T70" s="25"/>
      <c r="U70" s="25"/>
      <c r="V70" s="25"/>
      <c r="W70" s="25"/>
      <c r="X70" s="25"/>
      <c r="Y70" s="25"/>
      <c r="Z70" s="25"/>
    </row>
    <row r="71" spans="1:26" ht="14.25" customHeight="1" x14ac:dyDescent="0.3">
      <c r="A71" s="24"/>
      <c r="B71" s="24"/>
      <c r="C71" s="24"/>
      <c r="D71" s="25"/>
      <c r="E71" s="25"/>
      <c r="F71" s="25"/>
      <c r="G71" s="25"/>
      <c r="H71" s="25"/>
      <c r="I71" s="25"/>
      <c r="J71" s="25"/>
      <c r="K71" s="25"/>
      <c r="L71" s="25"/>
      <c r="M71" s="25"/>
      <c r="N71" s="25"/>
      <c r="O71" s="25"/>
      <c r="P71" s="25"/>
      <c r="Q71" s="25"/>
      <c r="R71" s="25"/>
      <c r="S71" s="25"/>
      <c r="T71" s="25"/>
      <c r="U71" s="25"/>
      <c r="V71" s="25"/>
      <c r="W71" s="25"/>
      <c r="X71" s="25"/>
      <c r="Y71" s="25"/>
      <c r="Z71" s="25"/>
    </row>
    <row r="72" spans="1:26" ht="14.25" customHeight="1" x14ac:dyDescent="0.3">
      <c r="A72" s="24"/>
      <c r="B72" s="24"/>
      <c r="C72" s="24"/>
      <c r="D72" s="25"/>
      <c r="E72" s="25"/>
      <c r="F72" s="25"/>
      <c r="G72" s="25"/>
      <c r="H72" s="25"/>
      <c r="I72" s="25"/>
      <c r="J72" s="25"/>
      <c r="K72" s="25"/>
      <c r="L72" s="25"/>
      <c r="M72" s="25"/>
      <c r="N72" s="25"/>
      <c r="O72" s="25"/>
      <c r="P72" s="25"/>
      <c r="Q72" s="25"/>
      <c r="R72" s="25"/>
      <c r="S72" s="25"/>
      <c r="T72" s="25"/>
      <c r="U72" s="25"/>
      <c r="V72" s="25"/>
      <c r="W72" s="25"/>
      <c r="X72" s="25"/>
      <c r="Y72" s="25"/>
      <c r="Z72" s="25"/>
    </row>
    <row r="73" spans="1:26" ht="14.25" customHeight="1" x14ac:dyDescent="0.3">
      <c r="A73" s="24"/>
      <c r="B73" s="24"/>
      <c r="C73" s="24"/>
      <c r="D73" s="25"/>
      <c r="E73" s="25"/>
      <c r="F73" s="25"/>
      <c r="G73" s="25"/>
      <c r="H73" s="25"/>
      <c r="I73" s="25"/>
      <c r="J73" s="25"/>
      <c r="K73" s="25"/>
      <c r="L73" s="25"/>
      <c r="M73" s="25"/>
      <c r="N73" s="25"/>
      <c r="O73" s="25"/>
      <c r="P73" s="25"/>
      <c r="Q73" s="25"/>
      <c r="R73" s="25"/>
      <c r="S73" s="25"/>
      <c r="T73" s="25"/>
      <c r="U73" s="25"/>
      <c r="V73" s="25"/>
      <c r="W73" s="25"/>
      <c r="X73" s="25"/>
      <c r="Y73" s="25"/>
      <c r="Z73" s="25"/>
    </row>
    <row r="74" spans="1:26" ht="14.25" customHeight="1" x14ac:dyDescent="0.3">
      <c r="A74" s="24"/>
      <c r="B74" s="24"/>
      <c r="C74" s="24"/>
      <c r="D74" s="25"/>
      <c r="E74" s="25"/>
      <c r="F74" s="25"/>
      <c r="G74" s="25"/>
      <c r="H74" s="25"/>
      <c r="I74" s="25"/>
      <c r="J74" s="25"/>
      <c r="K74" s="25"/>
      <c r="L74" s="25"/>
      <c r="M74" s="25"/>
      <c r="N74" s="25"/>
      <c r="O74" s="25"/>
      <c r="P74" s="25"/>
      <c r="Q74" s="25"/>
      <c r="R74" s="25"/>
      <c r="S74" s="25"/>
      <c r="T74" s="25"/>
      <c r="U74" s="25"/>
      <c r="V74" s="25"/>
      <c r="W74" s="25"/>
      <c r="X74" s="25"/>
      <c r="Y74" s="25"/>
      <c r="Z74" s="25"/>
    </row>
    <row r="75" spans="1:26" ht="14.25" customHeight="1" x14ac:dyDescent="0.3">
      <c r="A75" s="24"/>
      <c r="B75" s="24"/>
      <c r="C75" s="24"/>
      <c r="D75" s="25"/>
      <c r="E75" s="25"/>
      <c r="F75" s="25"/>
      <c r="G75" s="25"/>
      <c r="H75" s="25"/>
      <c r="I75" s="25"/>
      <c r="J75" s="25"/>
      <c r="K75" s="25"/>
      <c r="L75" s="25"/>
      <c r="M75" s="25"/>
      <c r="N75" s="25"/>
      <c r="O75" s="25"/>
      <c r="P75" s="25"/>
      <c r="Q75" s="25"/>
      <c r="R75" s="25"/>
      <c r="S75" s="25"/>
      <c r="T75" s="25"/>
      <c r="U75" s="25"/>
      <c r="V75" s="25"/>
      <c r="W75" s="25"/>
      <c r="X75" s="25"/>
      <c r="Y75" s="25"/>
      <c r="Z75" s="25"/>
    </row>
    <row r="76" spans="1:26" ht="14.25" customHeight="1" x14ac:dyDescent="0.3">
      <c r="A76" s="24"/>
      <c r="B76" s="24"/>
      <c r="C76" s="24"/>
      <c r="D76" s="25"/>
      <c r="E76" s="25"/>
      <c r="F76" s="25"/>
      <c r="G76" s="25"/>
      <c r="H76" s="25"/>
      <c r="I76" s="25"/>
      <c r="J76" s="25"/>
      <c r="K76" s="25"/>
      <c r="L76" s="25"/>
      <c r="M76" s="25"/>
      <c r="N76" s="25"/>
      <c r="O76" s="25"/>
      <c r="P76" s="25"/>
      <c r="Q76" s="25"/>
      <c r="R76" s="25"/>
      <c r="S76" s="25"/>
      <c r="T76" s="25"/>
      <c r="U76" s="25"/>
      <c r="V76" s="25"/>
      <c r="W76" s="25"/>
      <c r="X76" s="25"/>
      <c r="Y76" s="25"/>
      <c r="Z76" s="25"/>
    </row>
    <row r="77" spans="1:26" ht="14.25" customHeight="1" x14ac:dyDescent="0.3">
      <c r="A77" s="24"/>
      <c r="B77" s="24"/>
      <c r="C77" s="24"/>
      <c r="D77" s="25"/>
      <c r="E77" s="25"/>
      <c r="F77" s="25"/>
      <c r="G77" s="25"/>
      <c r="H77" s="25"/>
      <c r="I77" s="25"/>
      <c r="J77" s="25"/>
      <c r="K77" s="25"/>
      <c r="L77" s="25"/>
      <c r="M77" s="25"/>
      <c r="N77" s="25"/>
      <c r="O77" s="25"/>
      <c r="P77" s="25"/>
      <c r="Q77" s="25"/>
      <c r="R77" s="25"/>
      <c r="S77" s="25"/>
      <c r="T77" s="25"/>
      <c r="U77" s="25"/>
      <c r="V77" s="25"/>
      <c r="W77" s="25"/>
      <c r="X77" s="25"/>
      <c r="Y77" s="25"/>
      <c r="Z77" s="25"/>
    </row>
    <row r="78" spans="1:26" ht="14.25" customHeight="1" x14ac:dyDescent="0.3">
      <c r="A78" s="24"/>
      <c r="B78" s="24"/>
      <c r="C78" s="24"/>
      <c r="D78" s="25"/>
      <c r="E78" s="25"/>
      <c r="F78" s="25"/>
      <c r="G78" s="25"/>
      <c r="H78" s="25"/>
      <c r="I78" s="25"/>
      <c r="J78" s="25"/>
      <c r="K78" s="25"/>
      <c r="L78" s="25"/>
      <c r="M78" s="25"/>
      <c r="N78" s="25"/>
      <c r="O78" s="25"/>
      <c r="P78" s="25"/>
      <c r="Q78" s="25"/>
      <c r="R78" s="25"/>
      <c r="S78" s="25"/>
      <c r="T78" s="25"/>
      <c r="U78" s="25"/>
      <c r="V78" s="25"/>
      <c r="W78" s="25"/>
      <c r="X78" s="25"/>
      <c r="Y78" s="25"/>
      <c r="Z78" s="25"/>
    </row>
    <row r="79" spans="1:26" ht="14.25" customHeight="1" x14ac:dyDescent="0.3">
      <c r="A79" s="24"/>
      <c r="B79" s="24"/>
      <c r="C79" s="24"/>
      <c r="D79" s="25"/>
      <c r="E79" s="25"/>
      <c r="F79" s="25"/>
      <c r="G79" s="25"/>
      <c r="H79" s="25"/>
      <c r="I79" s="25"/>
      <c r="J79" s="25"/>
      <c r="K79" s="25"/>
      <c r="L79" s="25"/>
      <c r="M79" s="25"/>
      <c r="N79" s="25"/>
      <c r="O79" s="25"/>
      <c r="P79" s="25"/>
      <c r="Q79" s="25"/>
      <c r="R79" s="25"/>
      <c r="S79" s="25"/>
      <c r="T79" s="25"/>
      <c r="U79" s="25"/>
      <c r="V79" s="25"/>
      <c r="W79" s="25"/>
      <c r="X79" s="25"/>
      <c r="Y79" s="25"/>
      <c r="Z79" s="25"/>
    </row>
    <row r="80" spans="1:26" ht="14.25" customHeight="1" x14ac:dyDescent="0.3">
      <c r="A80" s="24"/>
      <c r="B80" s="24"/>
      <c r="C80" s="24"/>
      <c r="D80" s="25"/>
      <c r="E80" s="25"/>
      <c r="F80" s="25"/>
      <c r="G80" s="25"/>
      <c r="H80" s="25"/>
      <c r="I80" s="25"/>
      <c r="J80" s="25"/>
      <c r="K80" s="25"/>
      <c r="L80" s="25"/>
      <c r="M80" s="25"/>
      <c r="N80" s="25"/>
      <c r="O80" s="25"/>
      <c r="P80" s="25"/>
      <c r="Q80" s="25"/>
      <c r="R80" s="25"/>
      <c r="S80" s="25"/>
      <c r="T80" s="25"/>
      <c r="U80" s="25"/>
      <c r="V80" s="25"/>
      <c r="W80" s="25"/>
      <c r="X80" s="25"/>
      <c r="Y80" s="25"/>
      <c r="Z80" s="25"/>
    </row>
    <row r="81" spans="1:26" ht="14.25" customHeight="1" x14ac:dyDescent="0.3">
      <c r="A81" s="24"/>
      <c r="B81" s="24"/>
      <c r="C81" s="24"/>
      <c r="D81" s="25"/>
      <c r="E81" s="25"/>
      <c r="F81" s="25"/>
      <c r="G81" s="25"/>
      <c r="H81" s="25"/>
      <c r="I81" s="25"/>
      <c r="J81" s="25"/>
      <c r="K81" s="25"/>
      <c r="L81" s="25"/>
      <c r="M81" s="25"/>
      <c r="N81" s="25"/>
      <c r="O81" s="25"/>
      <c r="P81" s="25"/>
      <c r="Q81" s="25"/>
      <c r="R81" s="25"/>
      <c r="S81" s="25"/>
      <c r="T81" s="25"/>
      <c r="U81" s="25"/>
      <c r="V81" s="25"/>
      <c r="W81" s="25"/>
      <c r="X81" s="25"/>
      <c r="Y81" s="25"/>
      <c r="Z81" s="25"/>
    </row>
    <row r="82" spans="1:26" ht="14.25" customHeight="1" x14ac:dyDescent="0.3">
      <c r="A82" s="24"/>
      <c r="B82" s="24"/>
      <c r="C82" s="24"/>
      <c r="D82" s="25"/>
      <c r="E82" s="25"/>
      <c r="F82" s="25"/>
      <c r="G82" s="25"/>
      <c r="H82" s="25"/>
      <c r="I82" s="25"/>
      <c r="J82" s="25"/>
      <c r="K82" s="25"/>
      <c r="L82" s="25"/>
      <c r="M82" s="25"/>
      <c r="N82" s="25"/>
      <c r="O82" s="25"/>
      <c r="P82" s="25"/>
      <c r="Q82" s="25"/>
      <c r="R82" s="25"/>
      <c r="S82" s="25"/>
      <c r="T82" s="25"/>
      <c r="U82" s="25"/>
      <c r="V82" s="25"/>
      <c r="W82" s="25"/>
      <c r="X82" s="25"/>
      <c r="Y82" s="25"/>
      <c r="Z82" s="25"/>
    </row>
    <row r="83" spans="1:26" ht="14.25" customHeight="1" x14ac:dyDescent="0.3">
      <c r="A83" s="24"/>
      <c r="B83" s="24"/>
      <c r="C83" s="24"/>
      <c r="D83" s="25"/>
      <c r="E83" s="25"/>
      <c r="F83" s="25"/>
      <c r="G83" s="25"/>
      <c r="H83" s="25"/>
      <c r="I83" s="25"/>
      <c r="J83" s="25"/>
      <c r="K83" s="25"/>
      <c r="L83" s="25"/>
      <c r="M83" s="25"/>
      <c r="N83" s="25"/>
      <c r="O83" s="25"/>
      <c r="P83" s="25"/>
      <c r="Q83" s="25"/>
      <c r="R83" s="25"/>
      <c r="S83" s="25"/>
      <c r="T83" s="25"/>
      <c r="U83" s="25"/>
      <c r="V83" s="25"/>
      <c r="W83" s="25"/>
      <c r="X83" s="25"/>
      <c r="Y83" s="25"/>
      <c r="Z83" s="25"/>
    </row>
    <row r="84" spans="1:26" ht="14.25" customHeight="1" x14ac:dyDescent="0.3">
      <c r="A84" s="24"/>
      <c r="B84" s="24"/>
      <c r="C84" s="24"/>
      <c r="D84" s="25"/>
      <c r="E84" s="25"/>
      <c r="F84" s="25"/>
      <c r="G84" s="25"/>
      <c r="H84" s="25"/>
      <c r="I84" s="25"/>
      <c r="J84" s="25"/>
      <c r="K84" s="25"/>
      <c r="L84" s="25"/>
      <c r="M84" s="25"/>
      <c r="N84" s="25"/>
      <c r="O84" s="25"/>
      <c r="P84" s="25"/>
      <c r="Q84" s="25"/>
      <c r="R84" s="25"/>
      <c r="S84" s="25"/>
      <c r="T84" s="25"/>
      <c r="U84" s="25"/>
      <c r="V84" s="25"/>
      <c r="W84" s="25"/>
      <c r="X84" s="25"/>
      <c r="Y84" s="25"/>
      <c r="Z84" s="25"/>
    </row>
    <row r="85" spans="1:26" ht="14.25" customHeight="1" x14ac:dyDescent="0.3">
      <c r="A85" s="24"/>
      <c r="B85" s="24"/>
      <c r="C85" s="24"/>
      <c r="D85" s="25"/>
      <c r="E85" s="25"/>
      <c r="F85" s="25"/>
      <c r="G85" s="25"/>
      <c r="H85" s="25"/>
      <c r="I85" s="25"/>
      <c r="J85" s="25"/>
      <c r="K85" s="25"/>
      <c r="L85" s="25"/>
      <c r="M85" s="25"/>
      <c r="N85" s="25"/>
      <c r="O85" s="25"/>
      <c r="P85" s="25"/>
      <c r="Q85" s="25"/>
      <c r="R85" s="25"/>
      <c r="S85" s="25"/>
      <c r="T85" s="25"/>
      <c r="U85" s="25"/>
      <c r="V85" s="25"/>
      <c r="W85" s="25"/>
      <c r="X85" s="25"/>
      <c r="Y85" s="25"/>
      <c r="Z85" s="25"/>
    </row>
    <row r="86" spans="1:26" ht="14.25" customHeight="1" x14ac:dyDescent="0.3">
      <c r="A86" s="24"/>
      <c r="B86" s="24"/>
      <c r="C86" s="24"/>
      <c r="D86" s="25"/>
      <c r="E86" s="25"/>
      <c r="F86" s="25"/>
      <c r="G86" s="25"/>
      <c r="H86" s="25"/>
      <c r="I86" s="25"/>
      <c r="J86" s="25"/>
      <c r="K86" s="25"/>
      <c r="L86" s="25"/>
      <c r="M86" s="25"/>
      <c r="N86" s="25"/>
      <c r="O86" s="25"/>
      <c r="P86" s="25"/>
      <c r="Q86" s="25"/>
      <c r="R86" s="25"/>
      <c r="S86" s="25"/>
      <c r="T86" s="25"/>
      <c r="U86" s="25"/>
      <c r="V86" s="25"/>
      <c r="W86" s="25"/>
      <c r="X86" s="25"/>
      <c r="Y86" s="25"/>
      <c r="Z86" s="25"/>
    </row>
    <row r="87" spans="1:26" ht="14.25" customHeight="1" x14ac:dyDescent="0.3">
      <c r="A87" s="24"/>
      <c r="B87" s="24"/>
      <c r="C87" s="24"/>
      <c r="D87" s="25"/>
      <c r="E87" s="25"/>
      <c r="F87" s="25"/>
      <c r="G87" s="25"/>
      <c r="H87" s="25"/>
      <c r="I87" s="25"/>
      <c r="J87" s="25"/>
      <c r="K87" s="25"/>
      <c r="L87" s="25"/>
      <c r="M87" s="25"/>
      <c r="N87" s="25"/>
      <c r="O87" s="25"/>
      <c r="P87" s="25"/>
      <c r="Q87" s="25"/>
      <c r="R87" s="25"/>
      <c r="S87" s="25"/>
      <c r="T87" s="25"/>
      <c r="U87" s="25"/>
      <c r="V87" s="25"/>
      <c r="W87" s="25"/>
      <c r="X87" s="25"/>
      <c r="Y87" s="25"/>
      <c r="Z87" s="25"/>
    </row>
    <row r="88" spans="1:26" ht="14.25" customHeight="1" x14ac:dyDescent="0.3">
      <c r="A88" s="24"/>
      <c r="B88" s="24"/>
      <c r="C88" s="24"/>
      <c r="D88" s="25"/>
      <c r="E88" s="25"/>
      <c r="F88" s="25"/>
      <c r="G88" s="25"/>
      <c r="H88" s="25"/>
      <c r="I88" s="25"/>
      <c r="J88" s="25"/>
      <c r="K88" s="25"/>
      <c r="L88" s="25"/>
      <c r="M88" s="25"/>
      <c r="N88" s="25"/>
      <c r="O88" s="25"/>
      <c r="P88" s="25"/>
      <c r="Q88" s="25"/>
      <c r="R88" s="25"/>
      <c r="S88" s="25"/>
      <c r="T88" s="25"/>
      <c r="U88" s="25"/>
      <c r="V88" s="25"/>
      <c r="W88" s="25"/>
      <c r="X88" s="25"/>
      <c r="Y88" s="25"/>
      <c r="Z88" s="25"/>
    </row>
    <row r="89" spans="1:26" ht="14.25" customHeight="1" x14ac:dyDescent="0.3">
      <c r="A89" s="24"/>
      <c r="B89" s="24"/>
      <c r="C89" s="24"/>
      <c r="D89" s="25"/>
      <c r="E89" s="25"/>
      <c r="F89" s="25"/>
      <c r="G89" s="25"/>
      <c r="H89" s="25"/>
      <c r="I89" s="25"/>
      <c r="J89" s="25"/>
      <c r="K89" s="25"/>
      <c r="L89" s="25"/>
      <c r="M89" s="25"/>
      <c r="N89" s="25"/>
      <c r="O89" s="25"/>
      <c r="P89" s="25"/>
      <c r="Q89" s="25"/>
      <c r="R89" s="25"/>
      <c r="S89" s="25"/>
      <c r="T89" s="25"/>
      <c r="U89" s="25"/>
      <c r="V89" s="25"/>
      <c r="W89" s="25"/>
      <c r="X89" s="25"/>
      <c r="Y89" s="25"/>
      <c r="Z89" s="25"/>
    </row>
    <row r="90" spans="1:26" ht="14.25" customHeight="1" x14ac:dyDescent="0.3">
      <c r="A90" s="24"/>
      <c r="B90" s="24"/>
      <c r="C90" s="24"/>
      <c r="D90" s="25"/>
      <c r="E90" s="25"/>
      <c r="F90" s="25"/>
      <c r="G90" s="25"/>
      <c r="H90" s="25"/>
      <c r="I90" s="25"/>
      <c r="J90" s="25"/>
      <c r="K90" s="25"/>
      <c r="L90" s="25"/>
      <c r="M90" s="25"/>
      <c r="N90" s="25"/>
      <c r="O90" s="25"/>
      <c r="P90" s="25"/>
      <c r="Q90" s="25"/>
      <c r="R90" s="25"/>
      <c r="S90" s="25"/>
      <c r="T90" s="25"/>
      <c r="U90" s="25"/>
      <c r="V90" s="25"/>
      <c r="W90" s="25"/>
      <c r="X90" s="25"/>
      <c r="Y90" s="25"/>
      <c r="Z90" s="25"/>
    </row>
    <row r="91" spans="1:26" ht="14.25" customHeight="1" x14ac:dyDescent="0.3">
      <c r="A91" s="24"/>
      <c r="B91" s="24"/>
      <c r="C91" s="24"/>
      <c r="D91" s="25"/>
      <c r="E91" s="25"/>
      <c r="F91" s="25"/>
      <c r="G91" s="25"/>
      <c r="H91" s="25"/>
      <c r="I91" s="25"/>
      <c r="J91" s="25"/>
      <c r="K91" s="25"/>
      <c r="L91" s="25"/>
      <c r="M91" s="25"/>
      <c r="N91" s="25"/>
      <c r="O91" s="25"/>
      <c r="P91" s="25"/>
      <c r="Q91" s="25"/>
      <c r="R91" s="25"/>
      <c r="S91" s="25"/>
      <c r="T91" s="25"/>
      <c r="U91" s="25"/>
      <c r="V91" s="25"/>
      <c r="W91" s="25"/>
      <c r="X91" s="25"/>
      <c r="Y91" s="25"/>
      <c r="Z91" s="25"/>
    </row>
    <row r="92" spans="1:26" ht="14.25" customHeight="1" x14ac:dyDescent="0.3">
      <c r="A92" s="24"/>
      <c r="B92" s="24"/>
      <c r="C92" s="24"/>
      <c r="D92" s="25"/>
      <c r="E92" s="25"/>
      <c r="F92" s="25"/>
      <c r="G92" s="25"/>
      <c r="H92" s="25"/>
      <c r="I92" s="25"/>
      <c r="J92" s="25"/>
      <c r="K92" s="25"/>
      <c r="L92" s="25"/>
      <c r="M92" s="25"/>
      <c r="N92" s="25"/>
      <c r="O92" s="25"/>
      <c r="P92" s="25"/>
      <c r="Q92" s="25"/>
      <c r="R92" s="25"/>
      <c r="S92" s="25"/>
      <c r="T92" s="25"/>
      <c r="U92" s="25"/>
      <c r="V92" s="25"/>
      <c r="W92" s="25"/>
      <c r="X92" s="25"/>
      <c r="Y92" s="25"/>
      <c r="Z92" s="25"/>
    </row>
    <row r="93" spans="1:26" ht="14.25" customHeight="1" x14ac:dyDescent="0.3">
      <c r="A93" s="24"/>
      <c r="B93" s="24"/>
      <c r="C93" s="24"/>
      <c r="D93" s="25"/>
      <c r="E93" s="25"/>
      <c r="F93" s="25"/>
      <c r="G93" s="25"/>
      <c r="H93" s="25"/>
      <c r="I93" s="25"/>
      <c r="J93" s="25"/>
      <c r="K93" s="25"/>
      <c r="L93" s="25"/>
      <c r="M93" s="25"/>
      <c r="N93" s="25"/>
      <c r="O93" s="25"/>
      <c r="P93" s="25"/>
      <c r="Q93" s="25"/>
      <c r="R93" s="25"/>
      <c r="S93" s="25"/>
      <c r="T93" s="25"/>
      <c r="U93" s="25"/>
      <c r="V93" s="25"/>
      <c r="W93" s="25"/>
      <c r="X93" s="25"/>
      <c r="Y93" s="25"/>
      <c r="Z93" s="25"/>
    </row>
    <row r="94" spans="1:26" ht="14.25" customHeight="1" x14ac:dyDescent="0.3">
      <c r="A94" s="24"/>
      <c r="B94" s="24"/>
      <c r="C94" s="24"/>
      <c r="D94" s="25"/>
      <c r="E94" s="25"/>
      <c r="F94" s="25"/>
      <c r="G94" s="25"/>
      <c r="H94" s="25"/>
      <c r="I94" s="25"/>
      <c r="J94" s="25"/>
      <c r="K94" s="25"/>
      <c r="L94" s="25"/>
      <c r="M94" s="25"/>
      <c r="N94" s="25"/>
      <c r="O94" s="25"/>
      <c r="P94" s="25"/>
      <c r="Q94" s="25"/>
      <c r="R94" s="25"/>
      <c r="S94" s="25"/>
      <c r="T94" s="25"/>
      <c r="U94" s="25"/>
      <c r="V94" s="25"/>
      <c r="W94" s="25"/>
      <c r="X94" s="25"/>
      <c r="Y94" s="25"/>
      <c r="Z94" s="25"/>
    </row>
    <row r="95" spans="1:26" ht="14.25" customHeight="1" x14ac:dyDescent="0.3">
      <c r="A95" s="24"/>
      <c r="B95" s="24"/>
      <c r="C95" s="24"/>
      <c r="D95" s="25"/>
      <c r="E95" s="25"/>
      <c r="F95" s="25"/>
      <c r="G95" s="25"/>
      <c r="H95" s="25"/>
      <c r="I95" s="25"/>
      <c r="J95" s="25"/>
      <c r="K95" s="25"/>
      <c r="L95" s="25"/>
      <c r="M95" s="25"/>
      <c r="N95" s="25"/>
      <c r="O95" s="25"/>
      <c r="P95" s="25"/>
      <c r="Q95" s="25"/>
      <c r="R95" s="25"/>
      <c r="S95" s="25"/>
      <c r="T95" s="25"/>
      <c r="U95" s="25"/>
      <c r="V95" s="25"/>
      <c r="W95" s="25"/>
      <c r="X95" s="25"/>
      <c r="Y95" s="25"/>
      <c r="Z95" s="25"/>
    </row>
    <row r="96" spans="1:26" ht="14.25" customHeight="1" x14ac:dyDescent="0.3">
      <c r="A96" s="24"/>
      <c r="B96" s="24"/>
      <c r="C96" s="24"/>
      <c r="D96" s="25"/>
      <c r="E96" s="25"/>
      <c r="F96" s="25"/>
      <c r="G96" s="25"/>
      <c r="H96" s="25"/>
      <c r="I96" s="25"/>
      <c r="J96" s="25"/>
      <c r="K96" s="25"/>
      <c r="L96" s="25"/>
      <c r="M96" s="25"/>
      <c r="N96" s="25"/>
      <c r="O96" s="25"/>
      <c r="P96" s="25"/>
      <c r="Q96" s="25"/>
      <c r="R96" s="25"/>
      <c r="S96" s="25"/>
      <c r="T96" s="25"/>
      <c r="U96" s="25"/>
      <c r="V96" s="25"/>
      <c r="W96" s="25"/>
      <c r="X96" s="25"/>
      <c r="Y96" s="25"/>
      <c r="Z96" s="25"/>
    </row>
    <row r="97" spans="1:26" ht="14.25" customHeight="1" x14ac:dyDescent="0.3">
      <c r="A97" s="24"/>
      <c r="B97" s="24"/>
      <c r="C97" s="24"/>
      <c r="D97" s="25"/>
      <c r="E97" s="25"/>
      <c r="F97" s="25"/>
      <c r="G97" s="25"/>
      <c r="H97" s="25"/>
      <c r="I97" s="25"/>
      <c r="J97" s="25"/>
      <c r="K97" s="25"/>
      <c r="L97" s="25"/>
      <c r="M97" s="25"/>
      <c r="N97" s="25"/>
      <c r="O97" s="25"/>
      <c r="P97" s="25"/>
      <c r="Q97" s="25"/>
      <c r="R97" s="25"/>
      <c r="S97" s="25"/>
      <c r="T97" s="25"/>
      <c r="U97" s="25"/>
      <c r="V97" s="25"/>
      <c r="W97" s="25"/>
      <c r="X97" s="25"/>
      <c r="Y97" s="25"/>
      <c r="Z97" s="25"/>
    </row>
    <row r="98" spans="1:26" ht="14.25" customHeight="1" x14ac:dyDescent="0.3">
      <c r="A98" s="24"/>
      <c r="B98" s="24"/>
      <c r="C98" s="24"/>
      <c r="D98" s="25"/>
      <c r="E98" s="25"/>
      <c r="F98" s="25"/>
      <c r="G98" s="25"/>
      <c r="H98" s="25"/>
      <c r="I98" s="25"/>
      <c r="J98" s="25"/>
      <c r="K98" s="25"/>
      <c r="L98" s="25"/>
      <c r="M98" s="25"/>
      <c r="N98" s="25"/>
      <c r="O98" s="25"/>
      <c r="P98" s="25"/>
      <c r="Q98" s="25"/>
      <c r="R98" s="25"/>
      <c r="S98" s="25"/>
      <c r="T98" s="25"/>
      <c r="U98" s="25"/>
      <c r="V98" s="25"/>
      <c r="W98" s="25"/>
      <c r="X98" s="25"/>
      <c r="Y98" s="25"/>
      <c r="Z98" s="25"/>
    </row>
    <row r="99" spans="1:26" ht="14.25" customHeight="1" x14ac:dyDescent="0.3">
      <c r="A99" s="24"/>
      <c r="B99" s="24"/>
      <c r="C99" s="24"/>
      <c r="D99" s="25"/>
      <c r="E99" s="25"/>
      <c r="F99" s="25"/>
      <c r="G99" s="25"/>
      <c r="H99" s="25"/>
      <c r="I99" s="25"/>
      <c r="J99" s="25"/>
      <c r="K99" s="25"/>
      <c r="L99" s="25"/>
      <c r="M99" s="25"/>
      <c r="N99" s="25"/>
      <c r="O99" s="25"/>
      <c r="P99" s="25"/>
      <c r="Q99" s="25"/>
      <c r="R99" s="25"/>
      <c r="S99" s="25"/>
      <c r="T99" s="25"/>
      <c r="U99" s="25"/>
      <c r="V99" s="25"/>
      <c r="W99" s="25"/>
      <c r="X99" s="25"/>
      <c r="Y99" s="25"/>
      <c r="Z99" s="25"/>
    </row>
    <row r="100" spans="1:26" ht="14.25" customHeight="1" x14ac:dyDescent="0.3">
      <c r="A100" s="24"/>
      <c r="B100" s="24"/>
      <c r="C100" s="24"/>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4.25" customHeight="1" x14ac:dyDescent="0.3">
      <c r="A101" s="24"/>
      <c r="B101" s="24"/>
      <c r="C101" s="24"/>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4.25" customHeight="1" x14ac:dyDescent="0.3">
      <c r="A102" s="24"/>
      <c r="B102" s="24"/>
      <c r="C102" s="24"/>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4.25" customHeight="1" x14ac:dyDescent="0.3">
      <c r="A103" s="24"/>
      <c r="B103" s="24"/>
      <c r="C103" s="24"/>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4.25" customHeight="1" x14ac:dyDescent="0.3">
      <c r="A104" s="24"/>
      <c r="B104" s="24"/>
      <c r="C104" s="24"/>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4.25" customHeight="1" x14ac:dyDescent="0.3">
      <c r="A105" s="24"/>
      <c r="B105" s="24"/>
      <c r="C105" s="24"/>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4.25" customHeight="1" x14ac:dyDescent="0.3">
      <c r="A106" s="24"/>
      <c r="B106" s="24"/>
      <c r="C106" s="24"/>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4.25" customHeight="1" x14ac:dyDescent="0.3">
      <c r="A107" s="24"/>
      <c r="B107" s="24"/>
      <c r="C107" s="24"/>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4.25" customHeight="1" x14ac:dyDescent="0.3">
      <c r="A108" s="24"/>
      <c r="B108" s="24"/>
      <c r="C108" s="24"/>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4.25" customHeight="1" x14ac:dyDescent="0.3">
      <c r="A109" s="24"/>
      <c r="B109" s="24"/>
      <c r="C109" s="24"/>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4.25" customHeight="1" x14ac:dyDescent="0.3">
      <c r="A110" s="24"/>
      <c r="B110" s="24"/>
      <c r="C110" s="24"/>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4.25" customHeight="1" x14ac:dyDescent="0.3">
      <c r="A111" s="24"/>
      <c r="B111" s="24"/>
      <c r="C111" s="24"/>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4.25" customHeight="1" x14ac:dyDescent="0.3">
      <c r="A112" s="24"/>
      <c r="B112" s="24"/>
      <c r="C112" s="24"/>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4.25" customHeight="1" x14ac:dyDescent="0.3">
      <c r="A113" s="24"/>
      <c r="B113" s="24"/>
      <c r="C113" s="24"/>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4.25" customHeight="1" x14ac:dyDescent="0.3">
      <c r="A114" s="24"/>
      <c r="B114" s="24"/>
      <c r="C114" s="24"/>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4.25" customHeight="1" x14ac:dyDescent="0.3">
      <c r="A115" s="24"/>
      <c r="B115" s="24"/>
      <c r="C115" s="24"/>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4.25" customHeight="1" x14ac:dyDescent="0.3">
      <c r="A116" s="24"/>
      <c r="B116" s="24"/>
      <c r="C116" s="24"/>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4.25" customHeight="1" x14ac:dyDescent="0.3">
      <c r="A117" s="24"/>
      <c r="B117" s="24"/>
      <c r="C117" s="24"/>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4.25" customHeight="1" x14ac:dyDescent="0.3">
      <c r="A118" s="24"/>
      <c r="B118" s="24"/>
      <c r="C118" s="24"/>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4.25" customHeight="1" x14ac:dyDescent="0.3">
      <c r="A119" s="24"/>
      <c r="B119" s="24"/>
      <c r="C119" s="24"/>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4.25" customHeight="1" x14ac:dyDescent="0.3">
      <c r="A120" s="24"/>
      <c r="B120" s="24"/>
      <c r="C120" s="24"/>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4.25" customHeight="1" x14ac:dyDescent="0.3">
      <c r="A121" s="24"/>
      <c r="B121" s="24"/>
      <c r="C121" s="24"/>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4.25" customHeight="1" x14ac:dyDescent="0.3">
      <c r="A122" s="24"/>
      <c r="B122" s="24"/>
      <c r="C122" s="24"/>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4.25" customHeight="1" x14ac:dyDescent="0.3">
      <c r="A123" s="24"/>
      <c r="B123" s="24"/>
      <c r="C123" s="24"/>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4.25" customHeight="1" x14ac:dyDescent="0.3">
      <c r="A124" s="24"/>
      <c r="B124" s="24"/>
      <c r="C124" s="24"/>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4.25" customHeight="1" x14ac:dyDescent="0.3">
      <c r="A125" s="24"/>
      <c r="B125" s="24"/>
      <c r="C125" s="24"/>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4.25" customHeight="1" x14ac:dyDescent="0.3">
      <c r="A126" s="24"/>
      <c r="B126" s="24"/>
      <c r="C126" s="24"/>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4.25" customHeight="1" x14ac:dyDescent="0.3">
      <c r="A127" s="24"/>
      <c r="B127" s="24"/>
      <c r="C127" s="24"/>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4.25" customHeight="1" x14ac:dyDescent="0.3">
      <c r="A128" s="24"/>
      <c r="B128" s="24"/>
      <c r="C128" s="24"/>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4.25" customHeight="1" x14ac:dyDescent="0.3">
      <c r="A129" s="24"/>
      <c r="B129" s="24"/>
      <c r="C129" s="24"/>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4.25" customHeight="1" x14ac:dyDescent="0.3">
      <c r="A130" s="24"/>
      <c r="B130" s="24"/>
      <c r="C130" s="24"/>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4.25" customHeight="1" x14ac:dyDescent="0.3">
      <c r="A131" s="24"/>
      <c r="B131" s="24"/>
      <c r="C131" s="24"/>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4.25" customHeight="1" x14ac:dyDescent="0.3">
      <c r="A132" s="24"/>
      <c r="B132" s="24"/>
      <c r="C132" s="24"/>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4.25" customHeight="1" x14ac:dyDescent="0.3">
      <c r="A133" s="24"/>
      <c r="B133" s="24"/>
      <c r="C133" s="24"/>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4.25" customHeight="1" x14ac:dyDescent="0.3">
      <c r="A134" s="24"/>
      <c r="B134" s="24"/>
      <c r="C134" s="24"/>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4.25" customHeight="1" x14ac:dyDescent="0.3">
      <c r="A135" s="24"/>
      <c r="B135" s="24"/>
      <c r="C135" s="24"/>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4.25" customHeight="1" x14ac:dyDescent="0.3">
      <c r="A136" s="24"/>
      <c r="B136" s="24"/>
      <c r="C136" s="24"/>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4.25" customHeight="1" x14ac:dyDescent="0.3">
      <c r="A137" s="24"/>
      <c r="B137" s="24"/>
      <c r="C137" s="24"/>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4.25" customHeight="1" x14ac:dyDescent="0.3">
      <c r="A138" s="24"/>
      <c r="B138" s="24"/>
      <c r="C138" s="24"/>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4.25" customHeight="1" x14ac:dyDescent="0.3">
      <c r="A139" s="24"/>
      <c r="B139" s="24"/>
      <c r="C139" s="24"/>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4.25" customHeight="1" x14ac:dyDescent="0.3">
      <c r="A140" s="24"/>
      <c r="B140" s="24"/>
      <c r="C140" s="24"/>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4.25" customHeight="1" x14ac:dyDescent="0.3">
      <c r="A141" s="24"/>
      <c r="B141" s="24"/>
      <c r="C141" s="24"/>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4.25" customHeight="1" x14ac:dyDescent="0.3">
      <c r="A142" s="24"/>
      <c r="B142" s="24"/>
      <c r="C142" s="24"/>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4.25" customHeight="1" x14ac:dyDescent="0.3">
      <c r="A143" s="24"/>
      <c r="B143" s="24"/>
      <c r="C143" s="24"/>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4.25" customHeight="1" x14ac:dyDescent="0.3">
      <c r="A144" s="24"/>
      <c r="B144" s="24"/>
      <c r="C144" s="24"/>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4.25" customHeight="1" x14ac:dyDescent="0.3">
      <c r="A145" s="24"/>
      <c r="B145" s="24"/>
      <c r="C145" s="24"/>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4.25" customHeight="1" x14ac:dyDescent="0.3">
      <c r="A146" s="24"/>
      <c r="B146" s="24"/>
      <c r="C146" s="24"/>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4.25" customHeight="1" x14ac:dyDescent="0.3">
      <c r="A147" s="24"/>
      <c r="B147" s="24"/>
      <c r="C147" s="24"/>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4.25" customHeight="1" x14ac:dyDescent="0.3">
      <c r="A148" s="24"/>
      <c r="B148" s="24"/>
      <c r="C148" s="24"/>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4.25" customHeight="1" x14ac:dyDescent="0.3">
      <c r="A149" s="24"/>
      <c r="B149" s="24"/>
      <c r="C149" s="24"/>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4.25" customHeight="1" x14ac:dyDescent="0.3">
      <c r="A150" s="24"/>
      <c r="B150" s="24"/>
      <c r="C150" s="24"/>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4.25" customHeight="1" x14ac:dyDescent="0.3">
      <c r="A151" s="24"/>
      <c r="B151" s="24"/>
      <c r="C151" s="24"/>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4.25" customHeight="1" x14ac:dyDescent="0.3">
      <c r="A152" s="24"/>
      <c r="B152" s="24"/>
      <c r="C152" s="24"/>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4.25" customHeight="1" x14ac:dyDescent="0.3">
      <c r="A153" s="24"/>
      <c r="B153" s="24"/>
      <c r="C153" s="24"/>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4.25" customHeight="1" x14ac:dyDescent="0.3">
      <c r="A154" s="24"/>
      <c r="B154" s="24"/>
      <c r="C154" s="24"/>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4.25" customHeight="1" x14ac:dyDescent="0.3">
      <c r="A155" s="24"/>
      <c r="B155" s="24"/>
      <c r="C155" s="24"/>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4.25" customHeight="1" x14ac:dyDescent="0.3">
      <c r="A156" s="24"/>
      <c r="B156" s="24"/>
      <c r="C156" s="24"/>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4.25" customHeight="1" x14ac:dyDescent="0.3">
      <c r="A157" s="24"/>
      <c r="B157" s="24"/>
      <c r="C157" s="24"/>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4.25" customHeight="1" x14ac:dyDescent="0.3">
      <c r="A158" s="24"/>
      <c r="B158" s="24"/>
      <c r="C158" s="24"/>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4.25" customHeight="1" x14ac:dyDescent="0.3">
      <c r="A159" s="24"/>
      <c r="B159" s="24"/>
      <c r="C159" s="24"/>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4.25" customHeight="1" x14ac:dyDescent="0.3">
      <c r="A160" s="24"/>
      <c r="B160" s="24"/>
      <c r="C160" s="24"/>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4.25" customHeight="1" x14ac:dyDescent="0.3">
      <c r="A161" s="24"/>
      <c r="B161" s="24"/>
      <c r="C161" s="24"/>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4.25" customHeight="1" x14ac:dyDescent="0.3">
      <c r="A162" s="24"/>
      <c r="B162" s="24"/>
      <c r="C162" s="24"/>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4.25" customHeight="1" x14ac:dyDescent="0.3">
      <c r="A163" s="24"/>
      <c r="B163" s="24"/>
      <c r="C163" s="24"/>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4.25" customHeight="1" x14ac:dyDescent="0.3">
      <c r="A164" s="24"/>
      <c r="B164" s="24"/>
      <c r="C164" s="24"/>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4.25" customHeight="1" x14ac:dyDescent="0.3">
      <c r="A165" s="24"/>
      <c r="B165" s="24"/>
      <c r="C165" s="24"/>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4.25" customHeight="1" x14ac:dyDescent="0.3">
      <c r="A166" s="24"/>
      <c r="B166" s="24"/>
      <c r="C166" s="24"/>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4.25" customHeight="1" x14ac:dyDescent="0.3">
      <c r="A167" s="24"/>
      <c r="B167" s="24"/>
      <c r="C167" s="24"/>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4.25" customHeight="1" x14ac:dyDescent="0.3">
      <c r="A168" s="24"/>
      <c r="B168" s="24"/>
      <c r="C168" s="24"/>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4.25" customHeight="1" x14ac:dyDescent="0.3">
      <c r="A169" s="24"/>
      <c r="B169" s="24"/>
      <c r="C169" s="24"/>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4.25" customHeight="1" x14ac:dyDescent="0.3">
      <c r="A170" s="24"/>
      <c r="B170" s="24"/>
      <c r="C170" s="24"/>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4.25" customHeight="1" x14ac:dyDescent="0.3">
      <c r="A171" s="24"/>
      <c r="B171" s="24"/>
      <c r="C171" s="24"/>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4.25" customHeight="1" x14ac:dyDescent="0.3">
      <c r="A172" s="24"/>
      <c r="B172" s="24"/>
      <c r="C172" s="24"/>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4.25" customHeight="1" x14ac:dyDescent="0.3">
      <c r="A173" s="24"/>
      <c r="B173" s="24"/>
      <c r="C173" s="24"/>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4.25" customHeight="1" x14ac:dyDescent="0.3">
      <c r="A174" s="24"/>
      <c r="B174" s="24"/>
      <c r="C174" s="24"/>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4.25" customHeight="1" x14ac:dyDescent="0.3">
      <c r="A175" s="24"/>
      <c r="B175" s="24"/>
      <c r="C175" s="24"/>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4.25" customHeight="1" x14ac:dyDescent="0.3">
      <c r="A176" s="24"/>
      <c r="B176" s="24"/>
      <c r="C176" s="24"/>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4.25" customHeight="1" x14ac:dyDescent="0.3">
      <c r="A177" s="24"/>
      <c r="B177" s="24"/>
      <c r="C177" s="24"/>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4.25" customHeight="1" x14ac:dyDescent="0.3">
      <c r="A178" s="24"/>
      <c r="B178" s="24"/>
      <c r="C178" s="24"/>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4.25" customHeight="1" x14ac:dyDescent="0.3">
      <c r="A179" s="24"/>
      <c r="B179" s="24"/>
      <c r="C179" s="24"/>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4.25" customHeight="1" x14ac:dyDescent="0.3">
      <c r="A180" s="24"/>
      <c r="B180" s="24"/>
      <c r="C180" s="24"/>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4.25" customHeight="1" x14ac:dyDescent="0.3">
      <c r="A181" s="24"/>
      <c r="B181" s="24"/>
      <c r="C181" s="24"/>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4.25" customHeight="1" x14ac:dyDescent="0.3">
      <c r="A182" s="24"/>
      <c r="B182" s="24"/>
      <c r="C182" s="24"/>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4.25" customHeight="1" x14ac:dyDescent="0.3">
      <c r="A183" s="24"/>
      <c r="B183" s="24"/>
      <c r="C183" s="24"/>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4.25" customHeight="1" x14ac:dyDescent="0.3">
      <c r="A184" s="24"/>
      <c r="B184" s="24"/>
      <c r="C184" s="24"/>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4.25" customHeight="1" x14ac:dyDescent="0.3">
      <c r="A185" s="24"/>
      <c r="B185" s="24"/>
      <c r="C185" s="24"/>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4.25" customHeight="1" x14ac:dyDescent="0.3">
      <c r="A186" s="24"/>
      <c r="B186" s="24"/>
      <c r="C186" s="24"/>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4.25" customHeight="1" x14ac:dyDescent="0.3">
      <c r="A187" s="24"/>
      <c r="B187" s="24"/>
      <c r="C187" s="24"/>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4.25" customHeight="1" x14ac:dyDescent="0.3">
      <c r="A188" s="24"/>
      <c r="B188" s="24"/>
      <c r="C188" s="24"/>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4.25" customHeight="1" x14ac:dyDescent="0.3">
      <c r="A189" s="24"/>
      <c r="B189" s="24"/>
      <c r="C189" s="24"/>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4.25" customHeight="1" x14ac:dyDescent="0.3">
      <c r="A190" s="24"/>
      <c r="B190" s="24"/>
      <c r="C190" s="24"/>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4.25" customHeight="1" x14ac:dyDescent="0.3">
      <c r="A191" s="24"/>
      <c r="B191" s="24"/>
      <c r="C191" s="24"/>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4.25" customHeight="1" x14ac:dyDescent="0.3">
      <c r="A192" s="24"/>
      <c r="B192" s="24"/>
      <c r="C192" s="24"/>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4.25" customHeight="1" x14ac:dyDescent="0.3">
      <c r="A193" s="24"/>
      <c r="B193" s="24"/>
      <c r="C193" s="24"/>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4.25" customHeight="1" x14ac:dyDescent="0.3">
      <c r="A194" s="24"/>
      <c r="B194" s="24"/>
      <c r="C194" s="24"/>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4.25" customHeight="1" x14ac:dyDescent="0.3">
      <c r="A195" s="24"/>
      <c r="B195" s="24"/>
      <c r="C195" s="24"/>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4.25" customHeight="1" x14ac:dyDescent="0.3">
      <c r="A196" s="24"/>
      <c r="B196" s="24"/>
      <c r="C196" s="24"/>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4.25" customHeight="1" x14ac:dyDescent="0.3">
      <c r="A197" s="24"/>
      <c r="B197" s="24"/>
      <c r="C197" s="24"/>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4.25" customHeight="1" x14ac:dyDescent="0.3">
      <c r="A198" s="24"/>
      <c r="B198" s="24"/>
      <c r="C198" s="24"/>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4.25" customHeight="1" x14ac:dyDescent="0.3">
      <c r="A199" s="24"/>
      <c r="B199" s="24"/>
      <c r="C199" s="24"/>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4.25" customHeight="1" x14ac:dyDescent="0.3">
      <c r="A200" s="24"/>
      <c r="B200" s="24"/>
      <c r="C200" s="24"/>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4.25" customHeight="1" x14ac:dyDescent="0.3">
      <c r="A201" s="24"/>
      <c r="B201" s="24"/>
      <c r="C201" s="24"/>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4.25" customHeight="1" x14ac:dyDescent="0.3">
      <c r="A202" s="24"/>
      <c r="B202" s="24"/>
      <c r="C202" s="24"/>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4.25" customHeight="1" x14ac:dyDescent="0.3">
      <c r="A203" s="24"/>
      <c r="B203" s="24"/>
      <c r="C203" s="24"/>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4.25" customHeight="1" x14ac:dyDescent="0.3">
      <c r="A204" s="24"/>
      <c r="B204" s="24"/>
      <c r="C204" s="24"/>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4.25" customHeight="1" x14ac:dyDescent="0.3">
      <c r="A205" s="24"/>
      <c r="B205" s="24"/>
      <c r="C205" s="24"/>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4.25" customHeight="1" x14ac:dyDescent="0.3">
      <c r="A206" s="24"/>
      <c r="B206" s="24"/>
      <c r="C206" s="24"/>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4.25" customHeight="1" x14ac:dyDescent="0.3">
      <c r="A207" s="24"/>
      <c r="B207" s="24"/>
      <c r="C207" s="24"/>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4.25" customHeight="1" x14ac:dyDescent="0.3">
      <c r="A208" s="24"/>
      <c r="B208" s="24"/>
      <c r="C208" s="24"/>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4.25" customHeight="1" x14ac:dyDescent="0.3">
      <c r="A209" s="24"/>
      <c r="B209" s="24"/>
      <c r="C209" s="24"/>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4.25" customHeight="1" x14ac:dyDescent="0.3">
      <c r="A210" s="24"/>
      <c r="B210" s="24"/>
      <c r="C210" s="24"/>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4.25" customHeight="1" x14ac:dyDescent="0.3">
      <c r="A211" s="24"/>
      <c r="B211" s="24"/>
      <c r="C211" s="24"/>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4.25" customHeight="1" x14ac:dyDescent="0.3">
      <c r="A212" s="24"/>
      <c r="B212" s="24"/>
      <c r="C212" s="24"/>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4.25" customHeight="1" x14ac:dyDescent="0.3">
      <c r="A213" s="24"/>
      <c r="B213" s="24"/>
      <c r="C213" s="24"/>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4.25" customHeight="1" x14ac:dyDescent="0.3">
      <c r="A214" s="24"/>
      <c r="B214" s="24"/>
      <c r="C214" s="24"/>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4.25" customHeight="1" x14ac:dyDescent="0.3">
      <c r="A215" s="24"/>
      <c r="B215" s="24"/>
      <c r="C215" s="24"/>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4.25" customHeight="1" x14ac:dyDescent="0.3">
      <c r="A216" s="24"/>
      <c r="B216" s="24"/>
      <c r="C216" s="24"/>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4.25" customHeight="1" x14ac:dyDescent="0.3">
      <c r="A217" s="24"/>
      <c r="B217" s="24"/>
      <c r="C217" s="24"/>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4.25" customHeight="1" x14ac:dyDescent="0.3">
      <c r="A218" s="24"/>
      <c r="B218" s="24"/>
      <c r="C218" s="24"/>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4.25" customHeight="1" x14ac:dyDescent="0.3">
      <c r="A219" s="24"/>
      <c r="B219" s="24"/>
      <c r="C219" s="24"/>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4.25" customHeight="1" x14ac:dyDescent="0.3">
      <c r="A220" s="24"/>
      <c r="B220" s="24"/>
      <c r="C220" s="24"/>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4.25" customHeight="1" x14ac:dyDescent="0.3">
      <c r="A221" s="24"/>
      <c r="B221" s="24"/>
      <c r="C221" s="24"/>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4.25" customHeight="1" x14ac:dyDescent="0.3">
      <c r="A222" s="24"/>
      <c r="B222" s="24"/>
      <c r="C222" s="24"/>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4.25" customHeight="1" x14ac:dyDescent="0.3">
      <c r="A223" s="24"/>
      <c r="B223" s="24"/>
      <c r="C223" s="24"/>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4.25" customHeight="1" x14ac:dyDescent="0.3">
      <c r="A224" s="24"/>
      <c r="B224" s="24"/>
      <c r="C224" s="24"/>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4.25" customHeight="1" x14ac:dyDescent="0.3">
      <c r="A225" s="24"/>
      <c r="B225" s="24"/>
      <c r="C225" s="24"/>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4.25" customHeight="1" x14ac:dyDescent="0.3">
      <c r="A226" s="24"/>
      <c r="B226" s="24"/>
      <c r="C226" s="24"/>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4.25" customHeight="1" x14ac:dyDescent="0.3">
      <c r="A227" s="24"/>
      <c r="B227" s="24"/>
      <c r="C227" s="24"/>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4.25" customHeight="1" x14ac:dyDescent="0.3">
      <c r="A228" s="24"/>
      <c r="B228" s="24"/>
      <c r="C228" s="24"/>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4.25" customHeight="1" x14ac:dyDescent="0.3">
      <c r="A229" s="24"/>
      <c r="B229" s="24"/>
      <c r="C229" s="24"/>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4.25" customHeight="1" x14ac:dyDescent="0.3">
      <c r="A230" s="24"/>
      <c r="B230" s="24"/>
      <c r="C230" s="24"/>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4.25" customHeight="1" x14ac:dyDescent="0.3">
      <c r="A231" s="24"/>
      <c r="B231" s="24"/>
      <c r="C231" s="24"/>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4.25" customHeight="1" x14ac:dyDescent="0.3">
      <c r="A232" s="24"/>
      <c r="B232" s="24"/>
      <c r="C232" s="24"/>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4.25" customHeight="1" x14ac:dyDescent="0.3">
      <c r="A233" s="24"/>
      <c r="B233" s="24"/>
      <c r="C233" s="24"/>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4.25" customHeight="1" x14ac:dyDescent="0.3">
      <c r="A234" s="24"/>
      <c r="B234" s="24"/>
      <c r="C234" s="24"/>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4.25" customHeight="1" x14ac:dyDescent="0.3">
      <c r="A235" s="24"/>
      <c r="B235" s="24"/>
      <c r="C235" s="24"/>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4.25" customHeight="1" x14ac:dyDescent="0.3">
      <c r="A236" s="24"/>
      <c r="B236" s="24"/>
      <c r="C236" s="24"/>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4.25" customHeight="1" x14ac:dyDescent="0.3">
      <c r="A237" s="24"/>
      <c r="B237" s="24"/>
      <c r="C237" s="24"/>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4.25" customHeight="1" x14ac:dyDescent="0.3">
      <c r="A238" s="24"/>
      <c r="B238" s="24"/>
      <c r="C238" s="24"/>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4.25" customHeight="1" x14ac:dyDescent="0.3">
      <c r="A239" s="24"/>
      <c r="B239" s="24"/>
      <c r="C239" s="24"/>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4.25" customHeight="1" x14ac:dyDescent="0.3">
      <c r="A240" s="24"/>
      <c r="B240" s="24"/>
      <c r="C240" s="24"/>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4.25" customHeight="1" x14ac:dyDescent="0.3">
      <c r="A241" s="24"/>
      <c r="B241" s="24"/>
      <c r="C241" s="24"/>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4.25" customHeight="1" x14ac:dyDescent="0.3">
      <c r="A242" s="24"/>
      <c r="B242" s="24"/>
      <c r="C242" s="24"/>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4.25" customHeight="1" x14ac:dyDescent="0.3">
      <c r="A243" s="24"/>
      <c r="B243" s="24"/>
      <c r="C243" s="24"/>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4.25" customHeight="1" x14ac:dyDescent="0.3">
      <c r="A244" s="24"/>
      <c r="B244" s="24"/>
      <c r="C244" s="24"/>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4.25" customHeight="1" x14ac:dyDescent="0.3">
      <c r="A245" s="24"/>
      <c r="B245" s="24"/>
      <c r="C245" s="24"/>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4.25" customHeight="1" x14ac:dyDescent="0.3">
      <c r="A246" s="24"/>
      <c r="B246" s="24"/>
      <c r="C246" s="24"/>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4.25" customHeight="1" x14ac:dyDescent="0.3">
      <c r="A247" s="24"/>
      <c r="B247" s="24"/>
      <c r="C247" s="24"/>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4.25" customHeight="1" x14ac:dyDescent="0.3">
      <c r="A248" s="24"/>
      <c r="B248" s="24"/>
      <c r="C248" s="24"/>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4.25" customHeight="1" x14ac:dyDescent="0.3">
      <c r="A249" s="24"/>
      <c r="B249" s="24"/>
      <c r="C249" s="24"/>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4.25" customHeight="1" x14ac:dyDescent="0.3">
      <c r="A250" s="24"/>
      <c r="B250" s="24"/>
      <c r="C250" s="24"/>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4.25" customHeight="1" x14ac:dyDescent="0.3">
      <c r="A251" s="24"/>
      <c r="B251" s="24"/>
      <c r="C251" s="24"/>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4.25" customHeight="1" x14ac:dyDescent="0.3">
      <c r="A252" s="24"/>
      <c r="B252" s="24"/>
      <c r="C252" s="24"/>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4.25" customHeight="1" x14ac:dyDescent="0.3">
      <c r="A253" s="24"/>
      <c r="B253" s="24"/>
      <c r="C253" s="24"/>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4.25" customHeight="1" x14ac:dyDescent="0.3">
      <c r="A254" s="24"/>
      <c r="B254" s="24"/>
      <c r="C254" s="24"/>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4.25" customHeight="1" x14ac:dyDescent="0.3">
      <c r="A255" s="24"/>
      <c r="B255" s="24"/>
      <c r="C255" s="24"/>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4.25" customHeight="1" x14ac:dyDescent="0.3">
      <c r="A256" s="24"/>
      <c r="B256" s="24"/>
      <c r="C256" s="24"/>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4.25" customHeight="1" x14ac:dyDescent="0.3">
      <c r="A257" s="24"/>
      <c r="B257" s="24"/>
      <c r="C257" s="24"/>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4.25" customHeight="1" x14ac:dyDescent="0.3">
      <c r="A258" s="24"/>
      <c r="B258" s="24"/>
      <c r="C258" s="24"/>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4.25" customHeight="1" x14ac:dyDescent="0.3">
      <c r="A259" s="24"/>
      <c r="B259" s="24"/>
      <c r="C259" s="24"/>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4.25" customHeight="1" x14ac:dyDescent="0.3">
      <c r="A260" s="24"/>
      <c r="B260" s="24"/>
      <c r="C260" s="24"/>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4.25" customHeight="1" x14ac:dyDescent="0.3">
      <c r="A261" s="24"/>
      <c r="B261" s="24"/>
      <c r="C261" s="24"/>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4.25" customHeight="1" x14ac:dyDescent="0.3">
      <c r="A262" s="24"/>
      <c r="B262" s="24"/>
      <c r="C262" s="24"/>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4.25" customHeight="1" x14ac:dyDescent="0.3">
      <c r="A263" s="24"/>
      <c r="B263" s="24"/>
      <c r="C263" s="24"/>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4.25" customHeight="1" x14ac:dyDescent="0.3">
      <c r="A264" s="24"/>
      <c r="B264" s="24"/>
      <c r="C264" s="24"/>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4.25" customHeight="1" x14ac:dyDescent="0.3">
      <c r="A265" s="24"/>
      <c r="B265" s="24"/>
      <c r="C265" s="24"/>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4.25" customHeight="1" x14ac:dyDescent="0.3">
      <c r="A266" s="24"/>
      <c r="B266" s="24"/>
      <c r="C266" s="24"/>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4.25" customHeight="1" x14ac:dyDescent="0.3">
      <c r="A267" s="24"/>
      <c r="B267" s="24"/>
      <c r="C267" s="24"/>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4.25" customHeight="1" x14ac:dyDescent="0.3">
      <c r="A268" s="24"/>
      <c r="B268" s="24"/>
      <c r="C268" s="24"/>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4.25" customHeight="1" x14ac:dyDescent="0.3">
      <c r="A269" s="24"/>
      <c r="B269" s="24"/>
      <c r="C269" s="24"/>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4.25" customHeight="1" x14ac:dyDescent="0.3">
      <c r="A270" s="24"/>
      <c r="B270" s="24"/>
      <c r="C270" s="24"/>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4.25" customHeight="1" x14ac:dyDescent="0.3">
      <c r="A271" s="24"/>
      <c r="B271" s="24"/>
      <c r="C271" s="24"/>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4.25" customHeight="1" x14ac:dyDescent="0.3">
      <c r="A272" s="24"/>
      <c r="B272" s="24"/>
      <c r="C272" s="24"/>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4.25" customHeight="1" x14ac:dyDescent="0.3">
      <c r="A273" s="24"/>
      <c r="B273" s="24"/>
      <c r="C273" s="24"/>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4.25" customHeight="1" x14ac:dyDescent="0.3">
      <c r="A274" s="24"/>
      <c r="B274" s="24"/>
      <c r="C274" s="24"/>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4.25" customHeight="1" x14ac:dyDescent="0.3">
      <c r="A275" s="24"/>
      <c r="B275" s="24"/>
      <c r="C275" s="24"/>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4.25" customHeight="1" x14ac:dyDescent="0.3">
      <c r="A276" s="24"/>
      <c r="B276" s="24"/>
      <c r="C276" s="24"/>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4.25" customHeight="1" x14ac:dyDescent="0.3">
      <c r="A277" s="24"/>
      <c r="B277" s="24"/>
      <c r="C277" s="24"/>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4.25" customHeight="1" x14ac:dyDescent="0.3">
      <c r="A278" s="24"/>
      <c r="B278" s="24"/>
      <c r="C278" s="24"/>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4.25" customHeight="1" x14ac:dyDescent="0.3">
      <c r="A279" s="24"/>
      <c r="B279" s="24"/>
      <c r="C279" s="24"/>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4.25" customHeight="1" x14ac:dyDescent="0.3">
      <c r="A280" s="24"/>
      <c r="B280" s="24"/>
      <c r="C280" s="24"/>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4.25" customHeight="1" x14ac:dyDescent="0.3">
      <c r="A281" s="24"/>
      <c r="B281" s="24"/>
      <c r="C281" s="24"/>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4.25" customHeight="1" x14ac:dyDescent="0.3">
      <c r="A282" s="24"/>
      <c r="B282" s="24"/>
      <c r="C282" s="24"/>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4.25" customHeight="1" x14ac:dyDescent="0.3">
      <c r="A283" s="24"/>
      <c r="B283" s="24"/>
      <c r="C283" s="24"/>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4.25" customHeight="1" x14ac:dyDescent="0.3">
      <c r="A284" s="24"/>
      <c r="B284" s="24"/>
      <c r="C284" s="24"/>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4.25" customHeight="1" x14ac:dyDescent="0.3">
      <c r="A285" s="24"/>
      <c r="B285" s="24"/>
      <c r="C285" s="24"/>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4.25" customHeight="1" x14ac:dyDescent="0.3">
      <c r="A286" s="24"/>
      <c r="B286" s="24"/>
      <c r="C286" s="24"/>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4.25" customHeight="1" x14ac:dyDescent="0.3">
      <c r="A287" s="24"/>
      <c r="B287" s="24"/>
      <c r="C287" s="24"/>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4.25" customHeight="1" x14ac:dyDescent="0.3">
      <c r="A288" s="24"/>
      <c r="B288" s="24"/>
      <c r="C288" s="24"/>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4.25" customHeight="1" x14ac:dyDescent="0.3">
      <c r="A289" s="24"/>
      <c r="B289" s="24"/>
      <c r="C289" s="24"/>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4.25" customHeight="1" x14ac:dyDescent="0.3">
      <c r="A290" s="24"/>
      <c r="B290" s="24"/>
      <c r="C290" s="24"/>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4.25" customHeight="1" x14ac:dyDescent="0.3">
      <c r="A291" s="24"/>
      <c r="B291" s="24"/>
      <c r="C291" s="24"/>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4.25" customHeight="1" x14ac:dyDescent="0.3">
      <c r="A292" s="24"/>
      <c r="B292" s="24"/>
      <c r="C292" s="24"/>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4.25" customHeight="1" x14ac:dyDescent="0.3">
      <c r="A293" s="24"/>
      <c r="B293" s="24"/>
      <c r="C293" s="24"/>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4.25" customHeight="1" x14ac:dyDescent="0.3">
      <c r="A294" s="24"/>
      <c r="B294" s="24"/>
      <c r="C294" s="24"/>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4.25" customHeight="1" x14ac:dyDescent="0.3">
      <c r="A295" s="24"/>
      <c r="B295" s="24"/>
      <c r="C295" s="24"/>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4.25" customHeight="1" x14ac:dyDescent="0.3">
      <c r="A296" s="24"/>
      <c r="B296" s="24"/>
      <c r="C296" s="24"/>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4.25" customHeight="1" x14ac:dyDescent="0.3">
      <c r="A297" s="24"/>
      <c r="B297" s="24"/>
      <c r="C297" s="24"/>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4.25" customHeight="1" x14ac:dyDescent="0.3">
      <c r="A298" s="24"/>
      <c r="B298" s="24"/>
      <c r="C298" s="24"/>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4.25" customHeight="1" x14ac:dyDescent="0.3">
      <c r="A299" s="24"/>
      <c r="B299" s="24"/>
      <c r="C299" s="24"/>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4.25" customHeight="1" x14ac:dyDescent="0.3">
      <c r="A300" s="24"/>
      <c r="B300" s="24"/>
      <c r="C300" s="24"/>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4.25" customHeight="1" x14ac:dyDescent="0.3">
      <c r="A301" s="24"/>
      <c r="B301" s="24"/>
      <c r="C301" s="24"/>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4.25" customHeight="1" x14ac:dyDescent="0.3">
      <c r="A302" s="24"/>
      <c r="B302" s="24"/>
      <c r="C302" s="24"/>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4.25" customHeight="1" x14ac:dyDescent="0.3">
      <c r="A303" s="24"/>
      <c r="B303" s="24"/>
      <c r="C303" s="24"/>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4.25" customHeight="1" x14ac:dyDescent="0.3">
      <c r="A304" s="24"/>
      <c r="B304" s="24"/>
      <c r="C304" s="24"/>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4.25" customHeight="1" x14ac:dyDescent="0.3">
      <c r="A305" s="24"/>
      <c r="B305" s="24"/>
      <c r="C305" s="24"/>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4.25" customHeight="1" x14ac:dyDescent="0.3">
      <c r="A306" s="24"/>
      <c r="B306" s="24"/>
      <c r="C306" s="24"/>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4.25" customHeight="1" x14ac:dyDescent="0.3">
      <c r="A307" s="24"/>
      <c r="B307" s="24"/>
      <c r="C307" s="24"/>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4.25" customHeight="1" x14ac:dyDescent="0.3">
      <c r="A308" s="24"/>
      <c r="B308" s="24"/>
      <c r="C308" s="24"/>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4.25" customHeight="1" x14ac:dyDescent="0.3">
      <c r="A309" s="24"/>
      <c r="B309" s="24"/>
      <c r="C309" s="24"/>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4.25" customHeight="1" x14ac:dyDescent="0.3">
      <c r="A310" s="24"/>
      <c r="B310" s="24"/>
      <c r="C310" s="24"/>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4.25" customHeight="1" x14ac:dyDescent="0.3">
      <c r="A311" s="24"/>
      <c r="B311" s="24"/>
      <c r="C311" s="24"/>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4.25" customHeight="1" x14ac:dyDescent="0.3">
      <c r="A312" s="24"/>
      <c r="B312" s="24"/>
      <c r="C312" s="24"/>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4.25" customHeight="1" x14ac:dyDescent="0.3">
      <c r="A313" s="24"/>
      <c r="B313" s="24"/>
      <c r="C313" s="24"/>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4.25" customHeight="1" x14ac:dyDescent="0.3">
      <c r="A314" s="24"/>
      <c r="B314" s="24"/>
      <c r="C314" s="24"/>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4.25" customHeight="1" x14ac:dyDescent="0.3">
      <c r="A315" s="24"/>
      <c r="B315" s="24"/>
      <c r="C315" s="24"/>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4.25" customHeight="1" x14ac:dyDescent="0.3">
      <c r="A316" s="24"/>
      <c r="B316" s="24"/>
      <c r="C316" s="24"/>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4.25" customHeight="1" x14ac:dyDescent="0.3">
      <c r="A317" s="24"/>
      <c r="B317" s="24"/>
      <c r="C317" s="24"/>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4.25" customHeight="1" x14ac:dyDescent="0.3">
      <c r="A318" s="24"/>
      <c r="B318" s="24"/>
      <c r="C318" s="24"/>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4.25" customHeight="1" x14ac:dyDescent="0.3">
      <c r="A319" s="24"/>
      <c r="B319" s="24"/>
      <c r="C319" s="24"/>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4.25" customHeight="1" x14ac:dyDescent="0.3">
      <c r="A320" s="24"/>
      <c r="B320" s="24"/>
      <c r="C320" s="24"/>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4.25" customHeight="1" x14ac:dyDescent="0.3">
      <c r="A321" s="24"/>
      <c r="B321" s="24"/>
      <c r="C321" s="24"/>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4.25" customHeight="1" x14ac:dyDescent="0.3">
      <c r="A322" s="24"/>
      <c r="B322" s="24"/>
      <c r="C322" s="24"/>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4.25" customHeight="1" x14ac:dyDescent="0.3">
      <c r="A323" s="24"/>
      <c r="B323" s="24"/>
      <c r="C323" s="24"/>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4.25" customHeight="1" x14ac:dyDescent="0.3">
      <c r="A324" s="24"/>
      <c r="B324" s="24"/>
      <c r="C324" s="24"/>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4.25" customHeight="1" x14ac:dyDescent="0.3">
      <c r="A325" s="24"/>
      <c r="B325" s="24"/>
      <c r="C325" s="24"/>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4.25" customHeight="1" x14ac:dyDescent="0.3">
      <c r="A326" s="24"/>
      <c r="B326" s="24"/>
      <c r="C326" s="24"/>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4.25" customHeight="1" x14ac:dyDescent="0.3">
      <c r="A327" s="24"/>
      <c r="B327" s="24"/>
      <c r="C327" s="24"/>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4.25" customHeight="1" x14ac:dyDescent="0.3">
      <c r="A328" s="24"/>
      <c r="B328" s="24"/>
      <c r="C328" s="24"/>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4.25" customHeight="1" x14ac:dyDescent="0.3">
      <c r="A329" s="24"/>
      <c r="B329" s="24"/>
      <c r="C329" s="24"/>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4.25" customHeight="1" x14ac:dyDescent="0.3">
      <c r="A330" s="24"/>
      <c r="B330" s="24"/>
      <c r="C330" s="24"/>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4.25" customHeight="1" x14ac:dyDescent="0.3">
      <c r="A331" s="24"/>
      <c r="B331" s="24"/>
      <c r="C331" s="24"/>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4.25" customHeight="1" x14ac:dyDescent="0.3">
      <c r="A332" s="24"/>
      <c r="B332" s="24"/>
      <c r="C332" s="24"/>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4.25" customHeight="1" x14ac:dyDescent="0.3">
      <c r="A333" s="24"/>
      <c r="B333" s="24"/>
      <c r="C333" s="24"/>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4.25" customHeight="1" x14ac:dyDescent="0.3">
      <c r="A334" s="24"/>
      <c r="B334" s="24"/>
      <c r="C334" s="24"/>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4.25" customHeight="1" x14ac:dyDescent="0.3">
      <c r="A335" s="24"/>
      <c r="B335" s="24"/>
      <c r="C335" s="24"/>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4.25" customHeight="1" x14ac:dyDescent="0.3">
      <c r="A336" s="24"/>
      <c r="B336" s="24"/>
      <c r="C336" s="24"/>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4.25" customHeight="1" x14ac:dyDescent="0.3">
      <c r="A337" s="24"/>
      <c r="B337" s="24"/>
      <c r="C337" s="24"/>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4.25" customHeight="1" x14ac:dyDescent="0.3">
      <c r="A338" s="24"/>
      <c r="B338" s="24"/>
      <c r="C338" s="24"/>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4.25" customHeight="1" x14ac:dyDescent="0.3">
      <c r="A339" s="24"/>
      <c r="B339" s="24"/>
      <c r="C339" s="24"/>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4.25" customHeight="1" x14ac:dyDescent="0.3">
      <c r="A340" s="24"/>
      <c r="B340" s="24"/>
      <c r="C340" s="24"/>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4.25" customHeight="1" x14ac:dyDescent="0.3">
      <c r="A341" s="24"/>
      <c r="B341" s="24"/>
      <c r="C341" s="24"/>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4.25" customHeight="1" x14ac:dyDescent="0.3">
      <c r="A342" s="24"/>
      <c r="B342" s="24"/>
      <c r="C342" s="24"/>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4.25" customHeight="1" x14ac:dyDescent="0.3">
      <c r="A343" s="24"/>
      <c r="B343" s="24"/>
      <c r="C343" s="24"/>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4.25" customHeight="1" x14ac:dyDescent="0.3">
      <c r="A344" s="24"/>
      <c r="B344" s="24"/>
      <c r="C344" s="24"/>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4.25" customHeight="1" x14ac:dyDescent="0.3">
      <c r="A345" s="24"/>
      <c r="B345" s="24"/>
      <c r="C345" s="24"/>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4.25" customHeight="1" x14ac:dyDescent="0.3">
      <c r="A346" s="24"/>
      <c r="B346" s="24"/>
      <c r="C346" s="24"/>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4.25" customHeight="1" x14ac:dyDescent="0.3">
      <c r="A347" s="24"/>
      <c r="B347" s="24"/>
      <c r="C347" s="24"/>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4.25" customHeight="1" x14ac:dyDescent="0.3">
      <c r="A348" s="24"/>
      <c r="B348" s="24"/>
      <c r="C348" s="24"/>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4.25" customHeight="1" x14ac:dyDescent="0.3">
      <c r="A349" s="24"/>
      <c r="B349" s="24"/>
      <c r="C349" s="24"/>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4.25" customHeight="1" x14ac:dyDescent="0.3">
      <c r="A350" s="24"/>
      <c r="B350" s="24"/>
      <c r="C350" s="24"/>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4.25" customHeight="1" x14ac:dyDescent="0.3">
      <c r="A351" s="24"/>
      <c r="B351" s="24"/>
      <c r="C351" s="24"/>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4.25" customHeight="1" x14ac:dyDescent="0.3">
      <c r="A352" s="24"/>
      <c r="B352" s="24"/>
      <c r="C352" s="24"/>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4.25" customHeight="1" x14ac:dyDescent="0.3">
      <c r="A353" s="24"/>
      <c r="B353" s="24"/>
      <c r="C353" s="24"/>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4.25" customHeight="1" x14ac:dyDescent="0.3">
      <c r="A354" s="24"/>
      <c r="B354" s="24"/>
      <c r="C354" s="24"/>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4.25" customHeight="1" x14ac:dyDescent="0.3">
      <c r="A355" s="24"/>
      <c r="B355" s="24"/>
      <c r="C355" s="24"/>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4.25" customHeight="1" x14ac:dyDescent="0.3">
      <c r="A356" s="24"/>
      <c r="B356" s="24"/>
      <c r="C356" s="24"/>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4.25" customHeight="1" x14ac:dyDescent="0.3">
      <c r="A357" s="24"/>
      <c r="B357" s="24"/>
      <c r="C357" s="24"/>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4.25" customHeight="1" x14ac:dyDescent="0.3">
      <c r="A358" s="24"/>
      <c r="B358" s="24"/>
      <c r="C358" s="24"/>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4.25" customHeight="1" x14ac:dyDescent="0.3">
      <c r="A359" s="24"/>
      <c r="B359" s="24"/>
      <c r="C359" s="24"/>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4.25" customHeight="1" x14ac:dyDescent="0.3">
      <c r="A360" s="24"/>
      <c r="B360" s="24"/>
      <c r="C360" s="24"/>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4.25" customHeight="1" x14ac:dyDescent="0.3">
      <c r="A361" s="24"/>
      <c r="B361" s="24"/>
      <c r="C361" s="24"/>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4.25" customHeight="1" x14ac:dyDescent="0.3">
      <c r="A362" s="24"/>
      <c r="B362" s="24"/>
      <c r="C362" s="24"/>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4.25" customHeight="1" x14ac:dyDescent="0.3">
      <c r="A363" s="24"/>
      <c r="B363" s="24"/>
      <c r="C363" s="24"/>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4.25" customHeight="1" x14ac:dyDescent="0.3">
      <c r="A364" s="24"/>
      <c r="B364" s="24"/>
      <c r="C364" s="24"/>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4.25" customHeight="1" x14ac:dyDescent="0.3">
      <c r="A365" s="24"/>
      <c r="B365" s="24"/>
      <c r="C365" s="24"/>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4.25" customHeight="1" x14ac:dyDescent="0.3">
      <c r="A366" s="24"/>
      <c r="B366" s="24"/>
      <c r="C366" s="24"/>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4.25" customHeight="1" x14ac:dyDescent="0.3">
      <c r="A367" s="24"/>
      <c r="B367" s="24"/>
      <c r="C367" s="24"/>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4.25" customHeight="1" x14ac:dyDescent="0.3">
      <c r="A368" s="24"/>
      <c r="B368" s="24"/>
      <c r="C368" s="24"/>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4.25" customHeight="1" x14ac:dyDescent="0.3">
      <c r="A369" s="24"/>
      <c r="B369" s="24"/>
      <c r="C369" s="24"/>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4.25" customHeight="1" x14ac:dyDescent="0.3">
      <c r="A370" s="24"/>
      <c r="B370" s="24"/>
      <c r="C370" s="24"/>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4.25" customHeight="1" x14ac:dyDescent="0.3">
      <c r="A371" s="24"/>
      <c r="B371" s="24"/>
      <c r="C371" s="24"/>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4.25" customHeight="1" x14ac:dyDescent="0.3">
      <c r="A372" s="24"/>
      <c r="B372" s="24"/>
      <c r="C372" s="24"/>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4.25" customHeight="1" x14ac:dyDescent="0.3">
      <c r="A373" s="24"/>
      <c r="B373" s="24"/>
      <c r="C373" s="24"/>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4.25" customHeight="1" x14ac:dyDescent="0.3">
      <c r="A374" s="24"/>
      <c r="B374" s="24"/>
      <c r="C374" s="24"/>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4.25" customHeight="1" x14ac:dyDescent="0.3">
      <c r="A375" s="24"/>
      <c r="B375" s="24"/>
      <c r="C375" s="24"/>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4.25" customHeight="1" x14ac:dyDescent="0.3">
      <c r="A376" s="24"/>
      <c r="B376" s="24"/>
      <c r="C376" s="24"/>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4.25" customHeight="1" x14ac:dyDescent="0.3">
      <c r="A377" s="24"/>
      <c r="B377" s="24"/>
      <c r="C377" s="24"/>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4.25" customHeight="1" x14ac:dyDescent="0.3">
      <c r="A378" s="24"/>
      <c r="B378" s="24"/>
      <c r="C378" s="24"/>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4.25" customHeight="1" x14ac:dyDescent="0.3">
      <c r="A379" s="24"/>
      <c r="B379" s="24"/>
      <c r="C379" s="24"/>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4.25" customHeight="1" x14ac:dyDescent="0.3">
      <c r="A380" s="24"/>
      <c r="B380" s="24"/>
      <c r="C380" s="24"/>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4.25" customHeight="1" x14ac:dyDescent="0.3">
      <c r="A381" s="24"/>
      <c r="B381" s="24"/>
      <c r="C381" s="24"/>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4.25" customHeight="1" x14ac:dyDescent="0.3">
      <c r="A382" s="24"/>
      <c r="B382" s="24"/>
      <c r="C382" s="24"/>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4.25" customHeight="1" x14ac:dyDescent="0.3">
      <c r="A383" s="24"/>
      <c r="B383" s="24"/>
      <c r="C383" s="24"/>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4.25" customHeight="1" x14ac:dyDescent="0.3">
      <c r="A384" s="24"/>
      <c r="B384" s="24"/>
      <c r="C384" s="24"/>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4.25" customHeight="1" x14ac:dyDescent="0.3">
      <c r="A385" s="24"/>
      <c r="B385" s="24"/>
      <c r="C385" s="24"/>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4.25" customHeight="1" x14ac:dyDescent="0.3">
      <c r="A386" s="24"/>
      <c r="B386" s="24"/>
      <c r="C386" s="24"/>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4.25" customHeight="1" x14ac:dyDescent="0.3">
      <c r="A387" s="24"/>
      <c r="B387" s="24"/>
      <c r="C387" s="24"/>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4.25" customHeight="1" x14ac:dyDescent="0.3">
      <c r="A388" s="24"/>
      <c r="B388" s="24"/>
      <c r="C388" s="24"/>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4.25" customHeight="1" x14ac:dyDescent="0.3">
      <c r="A389" s="24"/>
      <c r="B389" s="24"/>
      <c r="C389" s="24"/>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4.25" customHeight="1" x14ac:dyDescent="0.3">
      <c r="A390" s="24"/>
      <c r="B390" s="24"/>
      <c r="C390" s="24"/>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4.25" customHeight="1" x14ac:dyDescent="0.3">
      <c r="A391" s="24"/>
      <c r="B391" s="24"/>
      <c r="C391" s="24"/>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4.25" customHeight="1" x14ac:dyDescent="0.3">
      <c r="A392" s="24"/>
      <c r="B392" s="24"/>
      <c r="C392" s="24"/>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4.25" customHeight="1" x14ac:dyDescent="0.3">
      <c r="A393" s="24"/>
      <c r="B393" s="24"/>
      <c r="C393" s="24"/>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4.25" customHeight="1" x14ac:dyDescent="0.3">
      <c r="A394" s="24"/>
      <c r="B394" s="24"/>
      <c r="C394" s="24"/>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4.25" customHeight="1" x14ac:dyDescent="0.3">
      <c r="A395" s="24"/>
      <c r="B395" s="24"/>
      <c r="C395" s="24"/>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4.25" customHeight="1" x14ac:dyDescent="0.3">
      <c r="A396" s="24"/>
      <c r="B396" s="24"/>
      <c r="C396" s="24"/>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4.25" customHeight="1" x14ac:dyDescent="0.3">
      <c r="A397" s="24"/>
      <c r="B397" s="24"/>
      <c r="C397" s="24"/>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4.25" customHeight="1" x14ac:dyDescent="0.3">
      <c r="A398" s="24"/>
      <c r="B398" s="24"/>
      <c r="C398" s="24"/>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4.25" customHeight="1" x14ac:dyDescent="0.3">
      <c r="A399" s="24"/>
      <c r="B399" s="24"/>
      <c r="C399" s="24"/>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4.25" customHeight="1" x14ac:dyDescent="0.3">
      <c r="A400" s="24"/>
      <c r="B400" s="24"/>
      <c r="C400" s="24"/>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4.25" customHeight="1" x14ac:dyDescent="0.3">
      <c r="A401" s="24"/>
      <c r="B401" s="24"/>
      <c r="C401" s="24"/>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4.25" customHeight="1" x14ac:dyDescent="0.3">
      <c r="A402" s="24"/>
      <c r="B402" s="24"/>
      <c r="C402" s="24"/>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4.25" customHeight="1" x14ac:dyDescent="0.3">
      <c r="A403" s="24"/>
      <c r="B403" s="24"/>
      <c r="C403" s="24"/>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4.25" customHeight="1" x14ac:dyDescent="0.3">
      <c r="A404" s="24"/>
      <c r="B404" s="24"/>
      <c r="C404" s="24"/>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4.25" customHeight="1" x14ac:dyDescent="0.3">
      <c r="A405" s="24"/>
      <c r="B405" s="24"/>
      <c r="C405" s="24"/>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4.25" customHeight="1" x14ac:dyDescent="0.3">
      <c r="A406" s="24"/>
      <c r="B406" s="24"/>
      <c r="C406" s="24"/>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4.25" customHeight="1" x14ac:dyDescent="0.3">
      <c r="A407" s="24"/>
      <c r="B407" s="24"/>
      <c r="C407" s="24"/>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4.25" customHeight="1" x14ac:dyDescent="0.3">
      <c r="A408" s="24"/>
      <c r="B408" s="24"/>
      <c r="C408" s="24"/>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4.25" customHeight="1" x14ac:dyDescent="0.3">
      <c r="A409" s="24"/>
      <c r="B409" s="24"/>
      <c r="C409" s="24"/>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4.25" customHeight="1" x14ac:dyDescent="0.3">
      <c r="A410" s="24"/>
      <c r="B410" s="24"/>
      <c r="C410" s="24"/>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4.25" customHeight="1" x14ac:dyDescent="0.3">
      <c r="A411" s="24"/>
      <c r="B411" s="24"/>
      <c r="C411" s="24"/>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4.25" customHeight="1" x14ac:dyDescent="0.3">
      <c r="A412" s="24"/>
      <c r="B412" s="24"/>
      <c r="C412" s="24"/>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4.25" customHeight="1" x14ac:dyDescent="0.3">
      <c r="A413" s="24"/>
      <c r="B413" s="24"/>
      <c r="C413" s="24"/>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4.25" customHeight="1" x14ac:dyDescent="0.3">
      <c r="A414" s="24"/>
      <c r="B414" s="24"/>
      <c r="C414" s="24"/>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4.25" customHeight="1" x14ac:dyDescent="0.3">
      <c r="A415" s="24"/>
      <c r="B415" s="24"/>
      <c r="C415" s="24"/>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4.25" customHeight="1" x14ac:dyDescent="0.3">
      <c r="A416" s="24"/>
      <c r="B416" s="24"/>
      <c r="C416" s="24"/>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4.25" customHeight="1" x14ac:dyDescent="0.3">
      <c r="A417" s="24"/>
      <c r="B417" s="24"/>
      <c r="C417" s="24"/>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4.25" customHeight="1" x14ac:dyDescent="0.3">
      <c r="A418" s="24"/>
      <c r="B418" s="24"/>
      <c r="C418" s="24"/>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4.25" customHeight="1" x14ac:dyDescent="0.3">
      <c r="A419" s="24"/>
      <c r="B419" s="24"/>
      <c r="C419" s="24"/>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4.25" customHeight="1" x14ac:dyDescent="0.3">
      <c r="A420" s="24"/>
      <c r="B420" s="24"/>
      <c r="C420" s="24"/>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4.25" customHeight="1" x14ac:dyDescent="0.3">
      <c r="A421" s="24"/>
      <c r="B421" s="24"/>
      <c r="C421" s="24"/>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4.25" customHeight="1" x14ac:dyDescent="0.3">
      <c r="A422" s="24"/>
      <c r="B422" s="24"/>
      <c r="C422" s="24"/>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4.25" customHeight="1" x14ac:dyDescent="0.3">
      <c r="A423" s="24"/>
      <c r="B423" s="24"/>
      <c r="C423" s="24"/>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4.25" customHeight="1" x14ac:dyDescent="0.3">
      <c r="A424" s="24"/>
      <c r="B424" s="24"/>
      <c r="C424" s="24"/>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4.25" customHeight="1" x14ac:dyDescent="0.3">
      <c r="A425" s="24"/>
      <c r="B425" s="24"/>
      <c r="C425" s="24"/>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4.25" customHeight="1" x14ac:dyDescent="0.3">
      <c r="A426" s="24"/>
      <c r="B426" s="24"/>
      <c r="C426" s="24"/>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4.25" customHeight="1" x14ac:dyDescent="0.3">
      <c r="A427" s="24"/>
      <c r="B427" s="24"/>
      <c r="C427" s="24"/>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4.25" customHeight="1" x14ac:dyDescent="0.3">
      <c r="A428" s="24"/>
      <c r="B428" s="24"/>
      <c r="C428" s="24"/>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4.25" customHeight="1" x14ac:dyDescent="0.3">
      <c r="A429" s="24"/>
      <c r="B429" s="24"/>
      <c r="C429" s="24"/>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4.25" customHeight="1" x14ac:dyDescent="0.3">
      <c r="A430" s="24"/>
      <c r="B430" s="24"/>
      <c r="C430" s="24"/>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4.25" customHeight="1" x14ac:dyDescent="0.3">
      <c r="A431" s="24"/>
      <c r="B431" s="24"/>
      <c r="C431" s="24"/>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4.25" customHeight="1" x14ac:dyDescent="0.3">
      <c r="A432" s="24"/>
      <c r="B432" s="24"/>
      <c r="C432" s="24"/>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4.25" customHeight="1" x14ac:dyDescent="0.3">
      <c r="A433" s="24"/>
      <c r="B433" s="24"/>
      <c r="C433" s="24"/>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4.25" customHeight="1" x14ac:dyDescent="0.3">
      <c r="A434" s="24"/>
      <c r="B434" s="24"/>
      <c r="C434" s="24"/>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4.25" customHeight="1" x14ac:dyDescent="0.3">
      <c r="A435" s="24"/>
      <c r="B435" s="24"/>
      <c r="C435" s="24"/>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4.25" customHeight="1" x14ac:dyDescent="0.3">
      <c r="A436" s="24"/>
      <c r="B436" s="24"/>
      <c r="C436" s="24"/>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4.25" customHeight="1" x14ac:dyDescent="0.3">
      <c r="A437" s="24"/>
      <c r="B437" s="24"/>
      <c r="C437" s="24"/>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4.25" customHeight="1" x14ac:dyDescent="0.3">
      <c r="A438" s="24"/>
      <c r="B438" s="24"/>
      <c r="C438" s="24"/>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4.25" customHeight="1" x14ac:dyDescent="0.3">
      <c r="A439" s="24"/>
      <c r="B439" s="24"/>
      <c r="C439" s="24"/>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4.25" customHeight="1" x14ac:dyDescent="0.3">
      <c r="A440" s="24"/>
      <c r="B440" s="24"/>
      <c r="C440" s="24"/>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4.25" customHeight="1" x14ac:dyDescent="0.3">
      <c r="A441" s="24"/>
      <c r="B441" s="24"/>
      <c r="C441" s="24"/>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4.25" customHeight="1" x14ac:dyDescent="0.3">
      <c r="A442" s="24"/>
      <c r="B442" s="24"/>
      <c r="C442" s="24"/>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4.25" customHeight="1" x14ac:dyDescent="0.3">
      <c r="A443" s="24"/>
      <c r="B443" s="24"/>
      <c r="C443" s="24"/>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4.25" customHeight="1" x14ac:dyDescent="0.3">
      <c r="A444" s="24"/>
      <c r="B444" s="24"/>
      <c r="C444" s="24"/>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4.25" customHeight="1" x14ac:dyDescent="0.3">
      <c r="A445" s="24"/>
      <c r="B445" s="24"/>
      <c r="C445" s="24"/>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4.25" customHeight="1" x14ac:dyDescent="0.3">
      <c r="A446" s="24"/>
      <c r="B446" s="24"/>
      <c r="C446" s="24"/>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4.25" customHeight="1" x14ac:dyDescent="0.3">
      <c r="A447" s="24"/>
      <c r="B447" s="24"/>
      <c r="C447" s="24"/>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4.25" customHeight="1" x14ac:dyDescent="0.3">
      <c r="A448" s="24"/>
      <c r="B448" s="24"/>
      <c r="C448" s="24"/>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4.25" customHeight="1" x14ac:dyDescent="0.3">
      <c r="A449" s="24"/>
      <c r="B449" s="24"/>
      <c r="C449" s="24"/>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4.25" customHeight="1" x14ac:dyDescent="0.3">
      <c r="A450" s="24"/>
      <c r="B450" s="24"/>
      <c r="C450" s="24"/>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4.25" customHeight="1" x14ac:dyDescent="0.3">
      <c r="A451" s="24"/>
      <c r="B451" s="24"/>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4.25" customHeight="1" x14ac:dyDescent="0.3">
      <c r="A452" s="24"/>
      <c r="B452" s="24"/>
      <c r="C452" s="24"/>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4.25" customHeight="1" x14ac:dyDescent="0.3">
      <c r="A453" s="24"/>
      <c r="B453" s="24"/>
      <c r="C453" s="24"/>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4.25" customHeight="1" x14ac:dyDescent="0.3">
      <c r="A454" s="24"/>
      <c r="B454" s="24"/>
      <c r="C454" s="24"/>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4.25" customHeight="1" x14ac:dyDescent="0.3">
      <c r="A455" s="24"/>
      <c r="B455" s="24"/>
      <c r="C455" s="24"/>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4.25" customHeight="1" x14ac:dyDescent="0.3">
      <c r="A456" s="24"/>
      <c r="B456" s="24"/>
      <c r="C456" s="24"/>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4.25" customHeight="1" x14ac:dyDescent="0.3">
      <c r="A457" s="24"/>
      <c r="B457" s="24"/>
      <c r="C457" s="24"/>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4.25" customHeight="1" x14ac:dyDescent="0.3">
      <c r="A458" s="24"/>
      <c r="B458" s="24"/>
      <c r="C458" s="24"/>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4.25" customHeight="1" x14ac:dyDescent="0.3">
      <c r="A459" s="24"/>
      <c r="B459" s="24"/>
      <c r="C459" s="24"/>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4.25" customHeight="1" x14ac:dyDescent="0.3">
      <c r="A460" s="24"/>
      <c r="B460" s="24"/>
      <c r="C460" s="24"/>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4.25" customHeight="1" x14ac:dyDescent="0.3">
      <c r="A461" s="24"/>
      <c r="B461" s="24"/>
      <c r="C461" s="24"/>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4.25" customHeight="1" x14ac:dyDescent="0.3">
      <c r="A462" s="24"/>
      <c r="B462" s="24"/>
      <c r="C462" s="24"/>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4.25" customHeight="1" x14ac:dyDescent="0.3">
      <c r="A463" s="24"/>
      <c r="B463" s="24"/>
      <c r="C463" s="24"/>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4.25" customHeight="1" x14ac:dyDescent="0.3">
      <c r="A464" s="24"/>
      <c r="B464" s="24"/>
      <c r="C464" s="24"/>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4.25" customHeight="1" x14ac:dyDescent="0.3">
      <c r="A465" s="24"/>
      <c r="B465" s="24"/>
      <c r="C465" s="24"/>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4.25" customHeight="1" x14ac:dyDescent="0.3">
      <c r="A466" s="24"/>
      <c r="B466" s="24"/>
      <c r="C466" s="24"/>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4.25" customHeight="1" x14ac:dyDescent="0.3">
      <c r="A467" s="24"/>
      <c r="B467" s="24"/>
      <c r="C467" s="24"/>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4.25" customHeight="1" x14ac:dyDescent="0.3">
      <c r="A468" s="24"/>
      <c r="B468" s="24"/>
      <c r="C468" s="24"/>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4.25" customHeight="1" x14ac:dyDescent="0.3">
      <c r="A469" s="24"/>
      <c r="B469" s="24"/>
      <c r="C469" s="24"/>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4.25" customHeight="1" x14ac:dyDescent="0.3">
      <c r="A470" s="24"/>
      <c r="B470" s="24"/>
      <c r="C470" s="24"/>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4.25" customHeight="1" x14ac:dyDescent="0.3">
      <c r="A471" s="24"/>
      <c r="B471" s="24"/>
      <c r="C471" s="24"/>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4.25" customHeight="1" x14ac:dyDescent="0.3">
      <c r="A472" s="24"/>
      <c r="B472" s="24"/>
      <c r="C472" s="24"/>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4.25" customHeight="1" x14ac:dyDescent="0.3">
      <c r="A473" s="24"/>
      <c r="B473" s="24"/>
      <c r="C473" s="24"/>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4.25" customHeight="1" x14ac:dyDescent="0.3">
      <c r="A474" s="24"/>
      <c r="B474" s="24"/>
      <c r="C474" s="24"/>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4.25" customHeight="1" x14ac:dyDescent="0.3">
      <c r="A475" s="24"/>
      <c r="B475" s="24"/>
      <c r="C475" s="24"/>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4.25" customHeight="1" x14ac:dyDescent="0.3">
      <c r="A476" s="24"/>
      <c r="B476" s="24"/>
      <c r="C476" s="24"/>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4.25" customHeight="1" x14ac:dyDescent="0.3">
      <c r="A477" s="24"/>
      <c r="B477" s="24"/>
      <c r="C477" s="24"/>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4.25" customHeight="1" x14ac:dyDescent="0.3">
      <c r="A478" s="24"/>
      <c r="B478" s="24"/>
      <c r="C478" s="24"/>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4.25" customHeight="1" x14ac:dyDescent="0.3">
      <c r="A479" s="24"/>
      <c r="B479" s="24"/>
      <c r="C479" s="24"/>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4.25" customHeight="1" x14ac:dyDescent="0.3">
      <c r="A480" s="24"/>
      <c r="B480" s="24"/>
      <c r="C480" s="24"/>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4.25" customHeight="1" x14ac:dyDescent="0.3">
      <c r="A481" s="24"/>
      <c r="B481" s="24"/>
      <c r="C481" s="24"/>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4.25" customHeight="1" x14ac:dyDescent="0.3">
      <c r="A482" s="24"/>
      <c r="B482" s="24"/>
      <c r="C482" s="24"/>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4.25" customHeight="1" x14ac:dyDescent="0.3">
      <c r="A483" s="24"/>
      <c r="B483" s="24"/>
      <c r="C483" s="24"/>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4.25" customHeight="1" x14ac:dyDescent="0.3">
      <c r="A484" s="24"/>
      <c r="B484" s="24"/>
      <c r="C484" s="24"/>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4.25" customHeight="1" x14ac:dyDescent="0.3">
      <c r="A485" s="24"/>
      <c r="B485" s="24"/>
      <c r="C485" s="24"/>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4.25" customHeight="1" x14ac:dyDescent="0.3">
      <c r="A486" s="24"/>
      <c r="B486" s="24"/>
      <c r="C486" s="24"/>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4.25" customHeight="1" x14ac:dyDescent="0.3">
      <c r="A487" s="24"/>
      <c r="B487" s="24"/>
      <c r="C487" s="24"/>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4.25" customHeight="1" x14ac:dyDescent="0.3">
      <c r="A488" s="24"/>
      <c r="B488" s="24"/>
      <c r="C488" s="24"/>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4.25" customHeight="1" x14ac:dyDescent="0.3">
      <c r="A489" s="24"/>
      <c r="B489" s="24"/>
      <c r="C489" s="24"/>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4.25" customHeight="1" x14ac:dyDescent="0.3">
      <c r="A490" s="24"/>
      <c r="B490" s="24"/>
      <c r="C490" s="24"/>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4.25" customHeight="1" x14ac:dyDescent="0.3">
      <c r="A491" s="24"/>
      <c r="B491" s="24"/>
      <c r="C491" s="24"/>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4.25" customHeight="1" x14ac:dyDescent="0.3">
      <c r="A492" s="24"/>
      <c r="B492" s="24"/>
      <c r="C492" s="24"/>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4.25" customHeight="1" x14ac:dyDescent="0.3">
      <c r="A493" s="24"/>
      <c r="B493" s="24"/>
      <c r="C493" s="24"/>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4.25" customHeight="1" x14ac:dyDescent="0.3">
      <c r="A494" s="24"/>
      <c r="B494" s="24"/>
      <c r="C494" s="24"/>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4.25" customHeight="1" x14ac:dyDescent="0.3">
      <c r="A495" s="24"/>
      <c r="B495" s="24"/>
      <c r="C495" s="24"/>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4.25" customHeight="1" x14ac:dyDescent="0.3">
      <c r="A496" s="24"/>
      <c r="B496" s="24"/>
      <c r="C496" s="24"/>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4.25" customHeight="1" x14ac:dyDescent="0.3">
      <c r="A497" s="24"/>
      <c r="B497" s="24"/>
      <c r="C497" s="24"/>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4.25" customHeight="1" x14ac:dyDescent="0.3">
      <c r="A498" s="24"/>
      <c r="B498" s="24"/>
      <c r="C498" s="24"/>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4.25" customHeight="1" x14ac:dyDescent="0.3">
      <c r="A499" s="24"/>
      <c r="B499" s="24"/>
      <c r="C499" s="24"/>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4.25" customHeight="1" x14ac:dyDescent="0.3">
      <c r="A500" s="24"/>
      <c r="B500" s="24"/>
      <c r="C500" s="24"/>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4.25" customHeight="1" x14ac:dyDescent="0.3">
      <c r="A501" s="24"/>
      <c r="B501" s="24"/>
      <c r="C501" s="24"/>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4.25" customHeight="1" x14ac:dyDescent="0.3">
      <c r="A502" s="24"/>
      <c r="B502" s="24"/>
      <c r="C502" s="24"/>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4.25" customHeight="1" x14ac:dyDescent="0.3">
      <c r="A503" s="24"/>
      <c r="B503" s="24"/>
      <c r="C503" s="24"/>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4.25" customHeight="1" x14ac:dyDescent="0.3">
      <c r="A504" s="24"/>
      <c r="B504" s="24"/>
      <c r="C504" s="24"/>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4.25" customHeight="1" x14ac:dyDescent="0.3">
      <c r="A505" s="24"/>
      <c r="B505" s="24"/>
      <c r="C505" s="24"/>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4.25" customHeight="1" x14ac:dyDescent="0.3">
      <c r="A506" s="24"/>
      <c r="B506" s="24"/>
      <c r="C506" s="24"/>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4.25" customHeight="1" x14ac:dyDescent="0.3">
      <c r="A507" s="24"/>
      <c r="B507" s="24"/>
      <c r="C507" s="24"/>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4.25" customHeight="1" x14ac:dyDescent="0.3">
      <c r="A508" s="24"/>
      <c r="B508" s="24"/>
      <c r="C508" s="24"/>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4.25" customHeight="1" x14ac:dyDescent="0.3">
      <c r="A509" s="24"/>
      <c r="B509" s="24"/>
      <c r="C509" s="24"/>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4.25" customHeight="1" x14ac:dyDescent="0.3">
      <c r="A510" s="24"/>
      <c r="B510" s="24"/>
      <c r="C510" s="24"/>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4.25" customHeight="1" x14ac:dyDescent="0.3">
      <c r="A511" s="24"/>
      <c r="B511" s="24"/>
      <c r="C511" s="24"/>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4.25" customHeight="1" x14ac:dyDescent="0.3">
      <c r="A512" s="24"/>
      <c r="B512" s="24"/>
      <c r="C512" s="24"/>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4.25" customHeight="1" x14ac:dyDescent="0.3">
      <c r="A513" s="24"/>
      <c r="B513" s="24"/>
      <c r="C513" s="24"/>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4.25" customHeight="1" x14ac:dyDescent="0.3">
      <c r="A514" s="24"/>
      <c r="B514" s="24"/>
      <c r="C514" s="24"/>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4.25" customHeight="1" x14ac:dyDescent="0.3">
      <c r="A515" s="24"/>
      <c r="B515" s="24"/>
      <c r="C515" s="24"/>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4.25" customHeight="1" x14ac:dyDescent="0.3">
      <c r="A516" s="24"/>
      <c r="B516" s="24"/>
      <c r="C516" s="24"/>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4.25" customHeight="1" x14ac:dyDescent="0.3">
      <c r="A517" s="24"/>
      <c r="B517" s="24"/>
      <c r="C517" s="24"/>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4.25" customHeight="1" x14ac:dyDescent="0.3">
      <c r="A518" s="24"/>
      <c r="B518" s="24"/>
      <c r="C518" s="24"/>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4.25" customHeight="1" x14ac:dyDescent="0.3">
      <c r="A519" s="24"/>
      <c r="B519" s="24"/>
      <c r="C519" s="24"/>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4.25" customHeight="1" x14ac:dyDescent="0.3">
      <c r="A520" s="24"/>
      <c r="B520" s="24"/>
      <c r="C520" s="24"/>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4.25" customHeight="1" x14ac:dyDescent="0.3">
      <c r="A521" s="24"/>
      <c r="B521" s="24"/>
      <c r="C521" s="24"/>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4.25" customHeight="1" x14ac:dyDescent="0.3">
      <c r="A522" s="24"/>
      <c r="B522" s="24"/>
      <c r="C522" s="24"/>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4.25" customHeight="1" x14ac:dyDescent="0.3">
      <c r="A523" s="24"/>
      <c r="B523" s="24"/>
      <c r="C523" s="24"/>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4.25" customHeight="1" x14ac:dyDescent="0.3">
      <c r="A524" s="24"/>
      <c r="B524" s="24"/>
      <c r="C524" s="24"/>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4.25" customHeight="1" x14ac:dyDescent="0.3">
      <c r="A525" s="24"/>
      <c r="B525" s="24"/>
      <c r="C525" s="24"/>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4.25" customHeight="1" x14ac:dyDescent="0.3">
      <c r="A526" s="24"/>
      <c r="B526" s="24"/>
      <c r="C526" s="24"/>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4.25" customHeight="1" x14ac:dyDescent="0.3">
      <c r="A527" s="24"/>
      <c r="B527" s="24"/>
      <c r="C527" s="24"/>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4.25" customHeight="1" x14ac:dyDescent="0.3">
      <c r="A528" s="24"/>
      <c r="B528" s="24"/>
      <c r="C528" s="24"/>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4.25" customHeight="1" x14ac:dyDescent="0.3">
      <c r="A529" s="24"/>
      <c r="B529" s="24"/>
      <c r="C529" s="24"/>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4.25" customHeight="1" x14ac:dyDescent="0.3">
      <c r="A530" s="24"/>
      <c r="B530" s="24"/>
      <c r="C530" s="24"/>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4.25" customHeight="1" x14ac:dyDescent="0.3">
      <c r="A531" s="24"/>
      <c r="B531" s="24"/>
      <c r="C531" s="24"/>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4.25" customHeight="1" x14ac:dyDescent="0.3">
      <c r="A532" s="24"/>
      <c r="B532" s="24"/>
      <c r="C532" s="24"/>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4.25" customHeight="1" x14ac:dyDescent="0.3">
      <c r="A533" s="24"/>
      <c r="B533" s="24"/>
      <c r="C533" s="24"/>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4.25" customHeight="1" x14ac:dyDescent="0.3">
      <c r="A534" s="24"/>
      <c r="B534" s="24"/>
      <c r="C534" s="24"/>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4.25" customHeight="1" x14ac:dyDescent="0.3">
      <c r="A535" s="24"/>
      <c r="B535" s="24"/>
      <c r="C535" s="24"/>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4.25" customHeight="1" x14ac:dyDescent="0.3">
      <c r="A536" s="24"/>
      <c r="B536" s="24"/>
      <c r="C536" s="24"/>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4.25" customHeight="1" x14ac:dyDescent="0.3">
      <c r="A537" s="24"/>
      <c r="B537" s="24"/>
      <c r="C537" s="24"/>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4.25" customHeight="1" x14ac:dyDescent="0.3">
      <c r="A538" s="24"/>
      <c r="B538" s="24"/>
      <c r="C538" s="24"/>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4.25" customHeight="1" x14ac:dyDescent="0.3">
      <c r="A539" s="24"/>
      <c r="B539" s="24"/>
      <c r="C539" s="24"/>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4.25" customHeight="1" x14ac:dyDescent="0.3">
      <c r="A540" s="24"/>
      <c r="B540" s="24"/>
      <c r="C540" s="24"/>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4.25" customHeight="1" x14ac:dyDescent="0.3">
      <c r="A541" s="24"/>
      <c r="B541" s="24"/>
      <c r="C541" s="24"/>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4.25" customHeight="1" x14ac:dyDescent="0.3">
      <c r="A542" s="24"/>
      <c r="B542" s="24"/>
      <c r="C542" s="24"/>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4.25" customHeight="1" x14ac:dyDescent="0.3">
      <c r="A543" s="24"/>
      <c r="B543" s="24"/>
      <c r="C543" s="24"/>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4.25" customHeight="1" x14ac:dyDescent="0.3">
      <c r="A544" s="24"/>
      <c r="B544" s="24"/>
      <c r="C544" s="24"/>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4.25" customHeight="1" x14ac:dyDescent="0.3">
      <c r="A545" s="24"/>
      <c r="B545" s="24"/>
      <c r="C545" s="24"/>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4.25" customHeight="1" x14ac:dyDescent="0.3">
      <c r="A546" s="24"/>
      <c r="B546" s="24"/>
      <c r="C546" s="24"/>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4.25" customHeight="1" x14ac:dyDescent="0.3">
      <c r="A547" s="24"/>
      <c r="B547" s="24"/>
      <c r="C547" s="24"/>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4.25" customHeight="1" x14ac:dyDescent="0.3">
      <c r="A548" s="24"/>
      <c r="B548" s="24"/>
      <c r="C548" s="24"/>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4.25" customHeight="1" x14ac:dyDescent="0.3">
      <c r="A549" s="24"/>
      <c r="B549" s="24"/>
      <c r="C549" s="24"/>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4.25" customHeight="1" x14ac:dyDescent="0.3">
      <c r="A550" s="24"/>
      <c r="B550" s="24"/>
      <c r="C550" s="24"/>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4.25" customHeight="1" x14ac:dyDescent="0.3">
      <c r="A551" s="24"/>
      <c r="B551" s="24"/>
      <c r="C551" s="24"/>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4.25" customHeight="1" x14ac:dyDescent="0.3">
      <c r="A552" s="24"/>
      <c r="B552" s="24"/>
      <c r="C552" s="24"/>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4.25" customHeight="1" x14ac:dyDescent="0.3">
      <c r="A553" s="24"/>
      <c r="B553" s="24"/>
      <c r="C553" s="24"/>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4.25" customHeight="1" x14ac:dyDescent="0.3">
      <c r="A554" s="24"/>
      <c r="B554" s="24"/>
      <c r="C554" s="24"/>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4.25" customHeight="1" x14ac:dyDescent="0.3">
      <c r="A555" s="24"/>
      <c r="B555" s="24"/>
      <c r="C555" s="24"/>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4.25" customHeight="1" x14ac:dyDescent="0.3">
      <c r="A556" s="24"/>
      <c r="B556" s="24"/>
      <c r="C556" s="24"/>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4.25" customHeight="1" x14ac:dyDescent="0.3">
      <c r="A557" s="24"/>
      <c r="B557" s="24"/>
      <c r="C557" s="24"/>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4.25" customHeight="1" x14ac:dyDescent="0.3">
      <c r="A558" s="24"/>
      <c r="B558" s="24"/>
      <c r="C558" s="24"/>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4.25" customHeight="1" x14ac:dyDescent="0.3">
      <c r="A559" s="24"/>
      <c r="B559" s="24"/>
      <c r="C559" s="24"/>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4.25" customHeight="1" x14ac:dyDescent="0.3">
      <c r="A560" s="24"/>
      <c r="B560" s="24"/>
      <c r="C560" s="24"/>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4.25" customHeight="1" x14ac:dyDescent="0.3">
      <c r="A561" s="24"/>
      <c r="B561" s="24"/>
      <c r="C561" s="24"/>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4.25" customHeight="1" x14ac:dyDescent="0.3">
      <c r="A562" s="24"/>
      <c r="B562" s="24"/>
      <c r="C562" s="24"/>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4.25" customHeight="1" x14ac:dyDescent="0.3">
      <c r="A563" s="24"/>
      <c r="B563" s="24"/>
      <c r="C563" s="24"/>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4.25" customHeight="1" x14ac:dyDescent="0.3">
      <c r="A564" s="24"/>
      <c r="B564" s="24"/>
      <c r="C564" s="24"/>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4.25" customHeight="1" x14ac:dyDescent="0.3">
      <c r="A565" s="24"/>
      <c r="B565" s="24"/>
      <c r="C565" s="24"/>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4.25" customHeight="1" x14ac:dyDescent="0.3">
      <c r="A566" s="24"/>
      <c r="B566" s="24"/>
      <c r="C566" s="24"/>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4.25" customHeight="1" x14ac:dyDescent="0.3">
      <c r="A567" s="24"/>
      <c r="B567" s="24"/>
      <c r="C567" s="24"/>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4.25" customHeight="1" x14ac:dyDescent="0.3">
      <c r="A568" s="24"/>
      <c r="B568" s="24"/>
      <c r="C568" s="24"/>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4.25" customHeight="1" x14ac:dyDescent="0.3">
      <c r="A569" s="24"/>
      <c r="B569" s="24"/>
      <c r="C569" s="24"/>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4.25" customHeight="1" x14ac:dyDescent="0.3">
      <c r="A570" s="24"/>
      <c r="B570" s="24"/>
      <c r="C570" s="24"/>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4.25" customHeight="1" x14ac:dyDescent="0.3">
      <c r="A571" s="24"/>
      <c r="B571" s="24"/>
      <c r="C571" s="24"/>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4.25" customHeight="1" x14ac:dyDescent="0.3">
      <c r="A572" s="24"/>
      <c r="B572" s="24"/>
      <c r="C572" s="24"/>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4.25" customHeight="1" x14ac:dyDescent="0.3">
      <c r="A573" s="24"/>
      <c r="B573" s="24"/>
      <c r="C573" s="24"/>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4.25" customHeight="1" x14ac:dyDescent="0.3">
      <c r="A574" s="24"/>
      <c r="B574" s="24"/>
      <c r="C574" s="24"/>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4.25" customHeight="1" x14ac:dyDescent="0.3">
      <c r="A575" s="24"/>
      <c r="B575" s="24"/>
      <c r="C575" s="24"/>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4.25" customHeight="1" x14ac:dyDescent="0.3">
      <c r="A576" s="24"/>
      <c r="B576" s="24"/>
      <c r="C576" s="24"/>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4.25" customHeight="1" x14ac:dyDescent="0.3">
      <c r="A577" s="24"/>
      <c r="B577" s="24"/>
      <c r="C577" s="24"/>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4.25" customHeight="1" x14ac:dyDescent="0.3">
      <c r="A578" s="24"/>
      <c r="B578" s="24"/>
      <c r="C578" s="24"/>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4.25" customHeight="1" x14ac:dyDescent="0.3">
      <c r="A579" s="24"/>
      <c r="B579" s="24"/>
      <c r="C579" s="24"/>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4.25" customHeight="1" x14ac:dyDescent="0.3">
      <c r="A580" s="24"/>
      <c r="B580" s="24"/>
      <c r="C580" s="24"/>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4.25" customHeight="1" x14ac:dyDescent="0.3">
      <c r="A581" s="24"/>
      <c r="B581" s="24"/>
      <c r="C581" s="24"/>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4.25" customHeight="1" x14ac:dyDescent="0.3">
      <c r="A582" s="24"/>
      <c r="B582" s="24"/>
      <c r="C582" s="24"/>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4.25" customHeight="1" x14ac:dyDescent="0.3">
      <c r="A583" s="24"/>
      <c r="B583" s="24"/>
      <c r="C583" s="24"/>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4.25" customHeight="1" x14ac:dyDescent="0.3">
      <c r="A584" s="24"/>
      <c r="B584" s="24"/>
      <c r="C584" s="24"/>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4.25" customHeight="1" x14ac:dyDescent="0.3">
      <c r="A585" s="24"/>
      <c r="B585" s="24"/>
      <c r="C585" s="24"/>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4.25" customHeight="1" x14ac:dyDescent="0.3">
      <c r="A586" s="24"/>
      <c r="B586" s="24"/>
      <c r="C586" s="24"/>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4.25" customHeight="1" x14ac:dyDescent="0.3">
      <c r="A587" s="24"/>
      <c r="B587" s="24"/>
      <c r="C587" s="24"/>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4.25" customHeight="1" x14ac:dyDescent="0.3">
      <c r="A588" s="24"/>
      <c r="B588" s="24"/>
      <c r="C588" s="24"/>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4.25" customHeight="1" x14ac:dyDescent="0.3">
      <c r="A589" s="24"/>
      <c r="B589" s="24"/>
      <c r="C589" s="24"/>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4.25" customHeight="1" x14ac:dyDescent="0.3">
      <c r="A590" s="24"/>
      <c r="B590" s="24"/>
      <c r="C590" s="24"/>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4.25" customHeight="1" x14ac:dyDescent="0.3">
      <c r="A591" s="24"/>
      <c r="B591" s="24"/>
      <c r="C591" s="24"/>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4.25" customHeight="1" x14ac:dyDescent="0.3">
      <c r="A592" s="24"/>
      <c r="B592" s="24"/>
      <c r="C592" s="24"/>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4.25" customHeight="1" x14ac:dyDescent="0.3">
      <c r="A593" s="24"/>
      <c r="B593" s="24"/>
      <c r="C593" s="24"/>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4.25" customHeight="1" x14ac:dyDescent="0.3">
      <c r="A594" s="24"/>
      <c r="B594" s="24"/>
      <c r="C594" s="24"/>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4.25" customHeight="1" x14ac:dyDescent="0.3">
      <c r="A595" s="24"/>
      <c r="B595" s="24"/>
      <c r="C595" s="24"/>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4.25" customHeight="1" x14ac:dyDescent="0.3">
      <c r="A596" s="24"/>
      <c r="B596" s="24"/>
      <c r="C596" s="24"/>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4.25" customHeight="1" x14ac:dyDescent="0.3">
      <c r="A597" s="24"/>
      <c r="B597" s="24"/>
      <c r="C597" s="24"/>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4.25" customHeight="1" x14ac:dyDescent="0.3">
      <c r="A598" s="24"/>
      <c r="B598" s="24"/>
      <c r="C598" s="24"/>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4.25" customHeight="1" x14ac:dyDescent="0.3">
      <c r="A599" s="24"/>
      <c r="B599" s="24"/>
      <c r="C599" s="24"/>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4.25" customHeight="1" x14ac:dyDescent="0.3">
      <c r="A600" s="24"/>
      <c r="B600" s="24"/>
      <c r="C600" s="24"/>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4.25" customHeight="1" x14ac:dyDescent="0.3">
      <c r="A601" s="24"/>
      <c r="B601" s="24"/>
      <c r="C601" s="24"/>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4.25" customHeight="1" x14ac:dyDescent="0.3">
      <c r="A602" s="24"/>
      <c r="B602" s="24"/>
      <c r="C602" s="24"/>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4.25" customHeight="1" x14ac:dyDescent="0.3">
      <c r="A603" s="24"/>
      <c r="B603" s="24"/>
      <c r="C603" s="24"/>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4.25" customHeight="1" x14ac:dyDescent="0.3">
      <c r="A604" s="24"/>
      <c r="B604" s="24"/>
      <c r="C604" s="24"/>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4.25" customHeight="1" x14ac:dyDescent="0.3">
      <c r="A605" s="24"/>
      <c r="B605" s="24"/>
      <c r="C605" s="24"/>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4.25" customHeight="1" x14ac:dyDescent="0.3">
      <c r="A606" s="24"/>
      <c r="B606" s="24"/>
      <c r="C606" s="24"/>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4.25" customHeight="1" x14ac:dyDescent="0.3">
      <c r="A607" s="24"/>
      <c r="B607" s="24"/>
      <c r="C607" s="24"/>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4.25" customHeight="1" x14ac:dyDescent="0.3">
      <c r="A608" s="24"/>
      <c r="B608" s="24"/>
      <c r="C608" s="24"/>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4.25" customHeight="1" x14ac:dyDescent="0.3">
      <c r="A609" s="24"/>
      <c r="B609" s="24"/>
      <c r="C609" s="24"/>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4.25" customHeight="1" x14ac:dyDescent="0.3">
      <c r="A610" s="24"/>
      <c r="B610" s="24"/>
      <c r="C610" s="24"/>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4.25" customHeight="1" x14ac:dyDescent="0.3">
      <c r="A611" s="24"/>
      <c r="B611" s="24"/>
      <c r="C611" s="24"/>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4.25" customHeight="1" x14ac:dyDescent="0.3">
      <c r="A612" s="24"/>
      <c r="B612" s="24"/>
      <c r="C612" s="24"/>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4.25" customHeight="1" x14ac:dyDescent="0.3">
      <c r="A613" s="24"/>
      <c r="B613" s="24"/>
      <c r="C613" s="24"/>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4.25" customHeight="1" x14ac:dyDescent="0.3">
      <c r="A614" s="24"/>
      <c r="B614" s="24"/>
      <c r="C614" s="24"/>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4.25" customHeight="1" x14ac:dyDescent="0.3">
      <c r="A615" s="24"/>
      <c r="B615" s="24"/>
      <c r="C615" s="24"/>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4.25" customHeight="1" x14ac:dyDescent="0.3">
      <c r="A616" s="24"/>
      <c r="B616" s="24"/>
      <c r="C616" s="24"/>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4.25" customHeight="1" x14ac:dyDescent="0.3">
      <c r="A617" s="24"/>
      <c r="B617" s="24"/>
      <c r="C617" s="24"/>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4.25" customHeight="1" x14ac:dyDescent="0.3">
      <c r="A618" s="24"/>
      <c r="B618" s="24"/>
      <c r="C618" s="24"/>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4.25" customHeight="1" x14ac:dyDescent="0.3">
      <c r="A619" s="24"/>
      <c r="B619" s="24"/>
      <c r="C619" s="24"/>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4.25" customHeight="1" x14ac:dyDescent="0.3">
      <c r="A620" s="24"/>
      <c r="B620" s="24"/>
      <c r="C620" s="24"/>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4.25" customHeight="1" x14ac:dyDescent="0.3">
      <c r="A621" s="24"/>
      <c r="B621" s="24"/>
      <c r="C621" s="24"/>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4.25" customHeight="1" x14ac:dyDescent="0.3">
      <c r="A622" s="24"/>
      <c r="B622" s="24"/>
      <c r="C622" s="24"/>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4.25" customHeight="1" x14ac:dyDescent="0.3">
      <c r="A623" s="24"/>
      <c r="B623" s="24"/>
      <c r="C623" s="24"/>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4.25" customHeight="1" x14ac:dyDescent="0.3">
      <c r="A624" s="24"/>
      <c r="B624" s="24"/>
      <c r="C624" s="24"/>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4.25" customHeight="1" x14ac:dyDescent="0.3">
      <c r="A625" s="24"/>
      <c r="B625" s="24"/>
      <c r="C625" s="24"/>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4.25" customHeight="1" x14ac:dyDescent="0.3">
      <c r="A626" s="24"/>
      <c r="B626" s="24"/>
      <c r="C626" s="24"/>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4.25" customHeight="1" x14ac:dyDescent="0.3">
      <c r="A627" s="24"/>
      <c r="B627" s="24"/>
      <c r="C627" s="24"/>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4.25" customHeight="1" x14ac:dyDescent="0.3">
      <c r="A628" s="24"/>
      <c r="B628" s="24"/>
      <c r="C628" s="24"/>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4.25" customHeight="1" x14ac:dyDescent="0.3">
      <c r="A629" s="24"/>
      <c r="B629" s="24"/>
      <c r="C629" s="24"/>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4.25" customHeight="1" x14ac:dyDescent="0.3">
      <c r="A630" s="24"/>
      <c r="B630" s="24"/>
      <c r="C630" s="24"/>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4.25" customHeight="1" x14ac:dyDescent="0.3">
      <c r="A631" s="24"/>
      <c r="B631" s="24"/>
      <c r="C631" s="24"/>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4.25" customHeight="1" x14ac:dyDescent="0.3">
      <c r="A632" s="24"/>
      <c r="B632" s="24"/>
      <c r="C632" s="24"/>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4.25" customHeight="1" x14ac:dyDescent="0.3">
      <c r="A633" s="24"/>
      <c r="B633" s="24"/>
      <c r="C633" s="24"/>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4.25" customHeight="1" x14ac:dyDescent="0.3">
      <c r="A634" s="24"/>
      <c r="B634" s="24"/>
      <c r="C634" s="24"/>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4.25" customHeight="1" x14ac:dyDescent="0.3">
      <c r="A635" s="24"/>
      <c r="B635" s="24"/>
      <c r="C635" s="24"/>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4.25" customHeight="1" x14ac:dyDescent="0.3">
      <c r="A636" s="24"/>
      <c r="B636" s="24"/>
      <c r="C636" s="24"/>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4.25" customHeight="1" x14ac:dyDescent="0.3">
      <c r="A637" s="24"/>
      <c r="B637" s="24"/>
      <c r="C637" s="24"/>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4.25" customHeight="1" x14ac:dyDescent="0.3">
      <c r="A638" s="24"/>
      <c r="B638" s="24"/>
      <c r="C638" s="24"/>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4.25" customHeight="1" x14ac:dyDescent="0.3">
      <c r="A639" s="24"/>
      <c r="B639" s="24"/>
      <c r="C639" s="24"/>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4.25" customHeight="1" x14ac:dyDescent="0.3">
      <c r="A640" s="24"/>
      <c r="B640" s="24"/>
      <c r="C640" s="24"/>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4.25" customHeight="1" x14ac:dyDescent="0.3">
      <c r="A641" s="24"/>
      <c r="B641" s="24"/>
      <c r="C641" s="24"/>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4.25" customHeight="1" x14ac:dyDescent="0.3">
      <c r="A642" s="24"/>
      <c r="B642" s="24"/>
      <c r="C642" s="24"/>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4.25" customHeight="1" x14ac:dyDescent="0.3">
      <c r="A643" s="24"/>
      <c r="B643" s="24"/>
      <c r="C643" s="24"/>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4.25" customHeight="1" x14ac:dyDescent="0.3">
      <c r="A644" s="24"/>
      <c r="B644" s="24"/>
      <c r="C644" s="24"/>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4.25" customHeight="1" x14ac:dyDescent="0.3">
      <c r="A645" s="24"/>
      <c r="B645" s="24"/>
      <c r="C645" s="24"/>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4.25" customHeight="1" x14ac:dyDescent="0.3">
      <c r="A646" s="24"/>
      <c r="B646" s="24"/>
      <c r="C646" s="24"/>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4.25" customHeight="1" x14ac:dyDescent="0.3">
      <c r="A647" s="24"/>
      <c r="B647" s="24"/>
      <c r="C647" s="24"/>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4.25" customHeight="1" x14ac:dyDescent="0.3">
      <c r="A648" s="24"/>
      <c r="B648" s="24"/>
      <c r="C648" s="24"/>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4.25" customHeight="1" x14ac:dyDescent="0.3">
      <c r="A649" s="24"/>
      <c r="B649" s="24"/>
      <c r="C649" s="24"/>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4.25" customHeight="1" x14ac:dyDescent="0.3">
      <c r="A650" s="24"/>
      <c r="B650" s="24"/>
      <c r="C650" s="24"/>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4.25" customHeight="1" x14ac:dyDescent="0.3">
      <c r="A651" s="24"/>
      <c r="B651" s="24"/>
      <c r="C651" s="24"/>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4.25" customHeight="1" x14ac:dyDescent="0.3">
      <c r="A652" s="24"/>
      <c r="B652" s="24"/>
      <c r="C652" s="24"/>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4.25" customHeight="1" x14ac:dyDescent="0.3">
      <c r="A653" s="24"/>
      <c r="B653" s="24"/>
      <c r="C653" s="24"/>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4.25" customHeight="1" x14ac:dyDescent="0.3">
      <c r="A654" s="24"/>
      <c r="B654" s="24"/>
      <c r="C654" s="24"/>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4.25" customHeight="1" x14ac:dyDescent="0.3">
      <c r="A655" s="24"/>
      <c r="B655" s="24"/>
      <c r="C655" s="24"/>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4.25" customHeight="1" x14ac:dyDescent="0.3">
      <c r="A656" s="24"/>
      <c r="B656" s="24"/>
      <c r="C656" s="24"/>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4.25" customHeight="1" x14ac:dyDescent="0.3">
      <c r="A657" s="24"/>
      <c r="B657" s="24"/>
      <c r="C657" s="24"/>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4.25" customHeight="1" x14ac:dyDescent="0.3">
      <c r="A658" s="24"/>
      <c r="B658" s="24"/>
      <c r="C658" s="24"/>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4.25" customHeight="1" x14ac:dyDescent="0.3">
      <c r="A659" s="24"/>
      <c r="B659" s="24"/>
      <c r="C659" s="24"/>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4.25" customHeight="1" x14ac:dyDescent="0.3">
      <c r="A660" s="24"/>
      <c r="B660" s="24"/>
      <c r="C660" s="24"/>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4.25" customHeight="1" x14ac:dyDescent="0.3">
      <c r="A661" s="24"/>
      <c r="B661" s="24"/>
      <c r="C661" s="24"/>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4.25" customHeight="1" x14ac:dyDescent="0.3">
      <c r="A662" s="24"/>
      <c r="B662" s="24"/>
      <c r="C662" s="24"/>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4.25" customHeight="1" x14ac:dyDescent="0.3">
      <c r="A663" s="24"/>
      <c r="B663" s="24"/>
      <c r="C663" s="24"/>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4.25" customHeight="1" x14ac:dyDescent="0.3">
      <c r="A664" s="24"/>
      <c r="B664" s="24"/>
      <c r="C664" s="24"/>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4.25" customHeight="1" x14ac:dyDescent="0.3">
      <c r="A665" s="24"/>
      <c r="B665" s="24"/>
      <c r="C665" s="24"/>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4.25" customHeight="1" x14ac:dyDescent="0.3">
      <c r="A666" s="24"/>
      <c r="B666" s="24"/>
      <c r="C666" s="24"/>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4.25" customHeight="1" x14ac:dyDescent="0.3">
      <c r="A667" s="24"/>
      <c r="B667" s="24"/>
      <c r="C667" s="24"/>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4.25" customHeight="1" x14ac:dyDescent="0.3">
      <c r="A668" s="24"/>
      <c r="B668" s="24"/>
      <c r="C668" s="24"/>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4.25" customHeight="1" x14ac:dyDescent="0.3">
      <c r="A669" s="24"/>
      <c r="B669" s="24"/>
      <c r="C669" s="24"/>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4.25" customHeight="1" x14ac:dyDescent="0.3">
      <c r="A670" s="24"/>
      <c r="B670" s="24"/>
      <c r="C670" s="24"/>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4.25" customHeight="1" x14ac:dyDescent="0.3">
      <c r="A671" s="24"/>
      <c r="B671" s="24"/>
      <c r="C671" s="24"/>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4.25" customHeight="1" x14ac:dyDescent="0.3">
      <c r="A672" s="24"/>
      <c r="B672" s="24"/>
      <c r="C672" s="24"/>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4.25" customHeight="1" x14ac:dyDescent="0.3">
      <c r="A673" s="24"/>
      <c r="B673" s="24"/>
      <c r="C673" s="24"/>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4.25" customHeight="1" x14ac:dyDescent="0.3">
      <c r="A674" s="24"/>
      <c r="B674" s="24"/>
      <c r="C674" s="24"/>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4.25" customHeight="1" x14ac:dyDescent="0.3">
      <c r="A675" s="24"/>
      <c r="B675" s="24"/>
      <c r="C675" s="24"/>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4.25" customHeight="1" x14ac:dyDescent="0.3">
      <c r="A676" s="24"/>
      <c r="B676" s="24"/>
      <c r="C676" s="24"/>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4.25" customHeight="1" x14ac:dyDescent="0.3">
      <c r="A677" s="24"/>
      <c r="B677" s="24"/>
      <c r="C677" s="24"/>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4.25" customHeight="1" x14ac:dyDescent="0.3">
      <c r="A678" s="24"/>
      <c r="B678" s="24"/>
      <c r="C678" s="24"/>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4.25" customHeight="1" x14ac:dyDescent="0.3">
      <c r="A679" s="24"/>
      <c r="B679" s="24"/>
      <c r="C679" s="24"/>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4.25" customHeight="1" x14ac:dyDescent="0.3">
      <c r="A680" s="24"/>
      <c r="B680" s="24"/>
      <c r="C680" s="24"/>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4.25" customHeight="1" x14ac:dyDescent="0.3">
      <c r="A681" s="24"/>
      <c r="B681" s="24"/>
      <c r="C681" s="24"/>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4.25" customHeight="1" x14ac:dyDescent="0.3">
      <c r="A682" s="24"/>
      <c r="B682" s="24"/>
      <c r="C682" s="24"/>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4.25" customHeight="1" x14ac:dyDescent="0.3">
      <c r="A683" s="24"/>
      <c r="B683" s="24"/>
      <c r="C683" s="24"/>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4.25" customHeight="1" x14ac:dyDescent="0.3">
      <c r="A684" s="24"/>
      <c r="B684" s="24"/>
      <c r="C684" s="24"/>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4.25" customHeight="1" x14ac:dyDescent="0.3">
      <c r="A685" s="24"/>
      <c r="B685" s="24"/>
      <c r="C685" s="24"/>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4.25" customHeight="1" x14ac:dyDescent="0.3">
      <c r="A686" s="24"/>
      <c r="B686" s="24"/>
      <c r="C686" s="24"/>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4.25" customHeight="1" x14ac:dyDescent="0.3">
      <c r="A687" s="24"/>
      <c r="B687" s="24"/>
      <c r="C687" s="24"/>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4.25" customHeight="1" x14ac:dyDescent="0.3">
      <c r="A688" s="24"/>
      <c r="B688" s="24"/>
      <c r="C688" s="24"/>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4.25" customHeight="1" x14ac:dyDescent="0.3">
      <c r="A689" s="24"/>
      <c r="B689" s="24"/>
      <c r="C689" s="24"/>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4.25" customHeight="1" x14ac:dyDescent="0.3">
      <c r="A690" s="24"/>
      <c r="B690" s="24"/>
      <c r="C690" s="24"/>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4.25" customHeight="1" x14ac:dyDescent="0.3">
      <c r="A691" s="24"/>
      <c r="B691" s="24"/>
      <c r="C691" s="24"/>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4.25" customHeight="1" x14ac:dyDescent="0.3">
      <c r="A692" s="24"/>
      <c r="B692" s="24"/>
      <c r="C692" s="24"/>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4.25" customHeight="1" x14ac:dyDescent="0.3">
      <c r="A693" s="24"/>
      <c r="B693" s="24"/>
      <c r="C693" s="24"/>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4.25" customHeight="1" x14ac:dyDescent="0.3">
      <c r="A694" s="24"/>
      <c r="B694" s="24"/>
      <c r="C694" s="24"/>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4.25" customHeight="1" x14ac:dyDescent="0.3">
      <c r="A695" s="24"/>
      <c r="B695" s="24"/>
      <c r="C695" s="24"/>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4.25" customHeight="1" x14ac:dyDescent="0.3">
      <c r="A696" s="24"/>
      <c r="B696" s="24"/>
      <c r="C696" s="24"/>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4.25" customHeight="1" x14ac:dyDescent="0.3">
      <c r="A697" s="24"/>
      <c r="B697" s="24"/>
      <c r="C697" s="24"/>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4.25" customHeight="1" x14ac:dyDescent="0.3">
      <c r="A698" s="24"/>
      <c r="B698" s="24"/>
      <c r="C698" s="24"/>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4.25" customHeight="1" x14ac:dyDescent="0.3">
      <c r="A699" s="24"/>
      <c r="B699" s="24"/>
      <c r="C699" s="24"/>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4.25" customHeight="1" x14ac:dyDescent="0.3">
      <c r="A700" s="24"/>
      <c r="B700" s="24"/>
      <c r="C700" s="24"/>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4.25" customHeight="1" x14ac:dyDescent="0.3">
      <c r="A701" s="24"/>
      <c r="B701" s="24"/>
      <c r="C701" s="24"/>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4.25" customHeight="1" x14ac:dyDescent="0.3">
      <c r="A702" s="24"/>
      <c r="B702" s="24"/>
      <c r="C702" s="24"/>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4.25" customHeight="1" x14ac:dyDescent="0.3">
      <c r="A703" s="24"/>
      <c r="B703" s="24"/>
      <c r="C703" s="24"/>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4.25" customHeight="1" x14ac:dyDescent="0.3">
      <c r="A704" s="24"/>
      <c r="B704" s="24"/>
      <c r="C704" s="24"/>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4.25" customHeight="1" x14ac:dyDescent="0.3">
      <c r="A705" s="24"/>
      <c r="B705" s="24"/>
      <c r="C705" s="24"/>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4.25" customHeight="1" x14ac:dyDescent="0.3">
      <c r="A706" s="24"/>
      <c r="B706" s="24"/>
      <c r="C706" s="24"/>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4.25" customHeight="1" x14ac:dyDescent="0.3">
      <c r="A707" s="24"/>
      <c r="B707" s="24"/>
      <c r="C707" s="24"/>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4.25" customHeight="1" x14ac:dyDescent="0.3">
      <c r="A708" s="24"/>
      <c r="B708" s="24"/>
      <c r="C708" s="24"/>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4.25" customHeight="1" x14ac:dyDescent="0.3">
      <c r="A709" s="24"/>
      <c r="B709" s="24"/>
      <c r="C709" s="24"/>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4.25" customHeight="1" x14ac:dyDescent="0.3">
      <c r="A710" s="24"/>
      <c r="B710" s="24"/>
      <c r="C710" s="24"/>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4.25" customHeight="1" x14ac:dyDescent="0.3">
      <c r="A711" s="24"/>
      <c r="B711" s="24"/>
      <c r="C711" s="24"/>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4.25" customHeight="1" x14ac:dyDescent="0.3">
      <c r="A712" s="24"/>
      <c r="B712" s="24"/>
      <c r="C712" s="24"/>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4.25" customHeight="1" x14ac:dyDescent="0.3">
      <c r="A713" s="24"/>
      <c r="B713" s="24"/>
      <c r="C713" s="24"/>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4.25" customHeight="1" x14ac:dyDescent="0.3">
      <c r="A714" s="24"/>
      <c r="B714" s="24"/>
      <c r="C714" s="24"/>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4.25" customHeight="1" x14ac:dyDescent="0.3">
      <c r="A715" s="24"/>
      <c r="B715" s="24"/>
      <c r="C715" s="24"/>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4.25" customHeight="1" x14ac:dyDescent="0.3">
      <c r="A716" s="24"/>
      <c r="B716" s="24"/>
      <c r="C716" s="24"/>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4.25" customHeight="1" x14ac:dyDescent="0.3">
      <c r="A717" s="24"/>
      <c r="B717" s="24"/>
      <c r="C717" s="24"/>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4.25" customHeight="1" x14ac:dyDescent="0.3">
      <c r="A718" s="24"/>
      <c r="B718" s="24"/>
      <c r="C718" s="24"/>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4.25" customHeight="1" x14ac:dyDescent="0.3">
      <c r="A719" s="24"/>
      <c r="B719" s="24"/>
      <c r="C719" s="24"/>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4.25" customHeight="1" x14ac:dyDescent="0.3">
      <c r="A720" s="24"/>
      <c r="B720" s="24"/>
      <c r="C720" s="24"/>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4.25" customHeight="1" x14ac:dyDescent="0.3">
      <c r="A721" s="24"/>
      <c r="B721" s="24"/>
      <c r="C721" s="24"/>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4.25" customHeight="1" x14ac:dyDescent="0.3">
      <c r="A722" s="24"/>
      <c r="B722" s="24"/>
      <c r="C722" s="24"/>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4.25" customHeight="1" x14ac:dyDescent="0.3">
      <c r="A723" s="24"/>
      <c r="B723" s="24"/>
      <c r="C723" s="24"/>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4.25" customHeight="1" x14ac:dyDescent="0.3">
      <c r="A724" s="24"/>
      <c r="B724" s="24"/>
      <c r="C724" s="24"/>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4.25" customHeight="1" x14ac:dyDescent="0.3">
      <c r="A725" s="24"/>
      <c r="B725" s="24"/>
      <c r="C725" s="24"/>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4.25" customHeight="1" x14ac:dyDescent="0.3">
      <c r="A726" s="24"/>
      <c r="B726" s="24"/>
      <c r="C726" s="24"/>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4.25" customHeight="1" x14ac:dyDescent="0.3">
      <c r="A727" s="24"/>
      <c r="B727" s="24"/>
      <c r="C727" s="24"/>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4.25" customHeight="1" x14ac:dyDescent="0.3">
      <c r="A728" s="24"/>
      <c r="B728" s="24"/>
      <c r="C728" s="24"/>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4.25" customHeight="1" x14ac:dyDescent="0.3">
      <c r="A729" s="24"/>
      <c r="B729" s="24"/>
      <c r="C729" s="24"/>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4.25" customHeight="1" x14ac:dyDescent="0.3">
      <c r="A730" s="24"/>
      <c r="B730" s="24"/>
      <c r="C730" s="24"/>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4.25" customHeight="1" x14ac:dyDescent="0.3">
      <c r="A731" s="24"/>
      <c r="B731" s="24"/>
      <c r="C731" s="24"/>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4.25" customHeight="1" x14ac:dyDescent="0.3">
      <c r="A732" s="24"/>
      <c r="B732" s="24"/>
      <c r="C732" s="24"/>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4.25" customHeight="1" x14ac:dyDescent="0.3">
      <c r="A733" s="24"/>
      <c r="B733" s="24"/>
      <c r="C733" s="24"/>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4.25" customHeight="1" x14ac:dyDescent="0.3">
      <c r="A734" s="24"/>
      <c r="B734" s="24"/>
      <c r="C734" s="24"/>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4.25" customHeight="1" x14ac:dyDescent="0.3">
      <c r="A735" s="24"/>
      <c r="B735" s="24"/>
      <c r="C735" s="24"/>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4.25" customHeight="1" x14ac:dyDescent="0.3">
      <c r="A736" s="24"/>
      <c r="B736" s="24"/>
      <c r="C736" s="24"/>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4.25" customHeight="1" x14ac:dyDescent="0.3">
      <c r="A737" s="24"/>
      <c r="B737" s="24"/>
      <c r="C737" s="24"/>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4.25" customHeight="1" x14ac:dyDescent="0.3">
      <c r="A738" s="24"/>
      <c r="B738" s="24"/>
      <c r="C738" s="24"/>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4.25" customHeight="1" x14ac:dyDescent="0.3">
      <c r="A739" s="24"/>
      <c r="B739" s="24"/>
      <c r="C739" s="24"/>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4.25" customHeight="1" x14ac:dyDescent="0.3">
      <c r="A740" s="24"/>
      <c r="B740" s="24"/>
      <c r="C740" s="24"/>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4.25" customHeight="1" x14ac:dyDescent="0.3">
      <c r="A741" s="24"/>
      <c r="B741" s="24"/>
      <c r="C741" s="24"/>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4.25" customHeight="1" x14ac:dyDescent="0.3">
      <c r="A742" s="24"/>
      <c r="B742" s="24"/>
      <c r="C742" s="24"/>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4.25" customHeight="1" x14ac:dyDescent="0.3">
      <c r="A743" s="24"/>
      <c r="B743" s="24"/>
      <c r="C743" s="24"/>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4.25" customHeight="1" x14ac:dyDescent="0.3">
      <c r="A744" s="24"/>
      <c r="B744" s="24"/>
      <c r="C744" s="24"/>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4.25" customHeight="1" x14ac:dyDescent="0.3">
      <c r="A745" s="24"/>
      <c r="B745" s="24"/>
      <c r="C745" s="24"/>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4.25" customHeight="1" x14ac:dyDescent="0.3">
      <c r="A746" s="24"/>
      <c r="B746" s="24"/>
      <c r="C746" s="24"/>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4.25" customHeight="1" x14ac:dyDescent="0.3">
      <c r="A747" s="24"/>
      <c r="B747" s="24"/>
      <c r="C747" s="24"/>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4.25" customHeight="1" x14ac:dyDescent="0.3">
      <c r="A748" s="24"/>
      <c r="B748" s="24"/>
      <c r="C748" s="24"/>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4.25" customHeight="1" x14ac:dyDescent="0.3">
      <c r="A749" s="24"/>
      <c r="B749" s="24"/>
      <c r="C749" s="24"/>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4.25" customHeight="1" x14ac:dyDescent="0.3">
      <c r="A750" s="24"/>
      <c r="B750" s="24"/>
      <c r="C750" s="24"/>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4.25" customHeight="1" x14ac:dyDescent="0.3">
      <c r="A751" s="24"/>
      <c r="B751" s="24"/>
      <c r="C751" s="24"/>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4.25" customHeight="1" x14ac:dyDescent="0.3">
      <c r="A752" s="24"/>
      <c r="B752" s="24"/>
      <c r="C752" s="24"/>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4.25" customHeight="1" x14ac:dyDescent="0.3">
      <c r="A753" s="24"/>
      <c r="B753" s="24"/>
      <c r="C753" s="24"/>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4.25" customHeight="1" x14ac:dyDescent="0.3">
      <c r="A754" s="24"/>
      <c r="B754" s="24"/>
      <c r="C754" s="24"/>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4.25" customHeight="1" x14ac:dyDescent="0.3">
      <c r="A755" s="24"/>
      <c r="B755" s="24"/>
      <c r="C755" s="24"/>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4.25" customHeight="1" x14ac:dyDescent="0.3">
      <c r="A756" s="24"/>
      <c r="B756" s="24"/>
      <c r="C756" s="24"/>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4.25" customHeight="1" x14ac:dyDescent="0.3">
      <c r="A757" s="24"/>
      <c r="B757" s="24"/>
      <c r="C757" s="24"/>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4.25" customHeight="1" x14ac:dyDescent="0.3">
      <c r="A758" s="24"/>
      <c r="B758" s="24"/>
      <c r="C758" s="24"/>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4.25" customHeight="1" x14ac:dyDescent="0.3">
      <c r="A759" s="24"/>
      <c r="B759" s="24"/>
      <c r="C759" s="24"/>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4.25" customHeight="1" x14ac:dyDescent="0.3">
      <c r="A760" s="24"/>
      <c r="B760" s="24"/>
      <c r="C760" s="24"/>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4.25" customHeight="1" x14ac:dyDescent="0.3">
      <c r="A761" s="24"/>
      <c r="B761" s="24"/>
      <c r="C761" s="24"/>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4.25" customHeight="1" x14ac:dyDescent="0.3">
      <c r="A762" s="24"/>
      <c r="B762" s="24"/>
      <c r="C762" s="24"/>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4.25" customHeight="1" x14ac:dyDescent="0.3">
      <c r="A763" s="24"/>
      <c r="B763" s="24"/>
      <c r="C763" s="24"/>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4.25" customHeight="1" x14ac:dyDescent="0.3">
      <c r="A764" s="24"/>
      <c r="B764" s="24"/>
      <c r="C764" s="24"/>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4.25" customHeight="1" x14ac:dyDescent="0.3">
      <c r="A765" s="24"/>
      <c r="B765" s="24"/>
      <c r="C765" s="24"/>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4.25" customHeight="1" x14ac:dyDescent="0.3">
      <c r="A766" s="24"/>
      <c r="B766" s="24"/>
      <c r="C766" s="24"/>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4.25" customHeight="1" x14ac:dyDescent="0.3">
      <c r="A767" s="24"/>
      <c r="B767" s="24"/>
      <c r="C767" s="24"/>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4.25" customHeight="1" x14ac:dyDescent="0.3">
      <c r="A768" s="24"/>
      <c r="B768" s="24"/>
      <c r="C768" s="24"/>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4.25" customHeight="1" x14ac:dyDescent="0.3">
      <c r="A769" s="24"/>
      <c r="B769" s="24"/>
      <c r="C769" s="24"/>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4.25" customHeight="1" x14ac:dyDescent="0.3">
      <c r="A770" s="24"/>
      <c r="B770" s="24"/>
      <c r="C770" s="24"/>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4.25" customHeight="1" x14ac:dyDescent="0.3">
      <c r="A771" s="24"/>
      <c r="B771" s="24"/>
      <c r="C771" s="24"/>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4.25" customHeight="1" x14ac:dyDescent="0.3">
      <c r="A772" s="24"/>
      <c r="B772" s="24"/>
      <c r="C772" s="24"/>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4.25" customHeight="1" x14ac:dyDescent="0.3">
      <c r="A773" s="24"/>
      <c r="B773" s="24"/>
      <c r="C773" s="24"/>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4.25" customHeight="1" x14ac:dyDescent="0.3">
      <c r="A774" s="24"/>
      <c r="B774" s="24"/>
      <c r="C774" s="24"/>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4.25" customHeight="1" x14ac:dyDescent="0.3">
      <c r="A775" s="24"/>
      <c r="B775" s="24"/>
      <c r="C775" s="24"/>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4.25" customHeight="1" x14ac:dyDescent="0.3">
      <c r="A776" s="24"/>
      <c r="B776" s="24"/>
      <c r="C776" s="24"/>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4.25" customHeight="1" x14ac:dyDescent="0.3">
      <c r="A777" s="24"/>
      <c r="B777" s="24"/>
      <c r="C777" s="24"/>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4.25" customHeight="1" x14ac:dyDescent="0.3">
      <c r="A778" s="24"/>
      <c r="B778" s="24"/>
      <c r="C778" s="24"/>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4.25" customHeight="1" x14ac:dyDescent="0.3">
      <c r="A779" s="24"/>
      <c r="B779" s="24"/>
      <c r="C779" s="24"/>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4.25" customHeight="1" x14ac:dyDescent="0.3">
      <c r="A780" s="24"/>
      <c r="B780" s="24"/>
      <c r="C780" s="24"/>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4.25" customHeight="1" x14ac:dyDescent="0.3">
      <c r="A781" s="24"/>
      <c r="B781" s="24"/>
      <c r="C781" s="24"/>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4.25" customHeight="1" x14ac:dyDescent="0.3">
      <c r="A782" s="24"/>
      <c r="B782" s="24"/>
      <c r="C782" s="24"/>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4.25" customHeight="1" x14ac:dyDescent="0.3">
      <c r="A783" s="24"/>
      <c r="B783" s="24"/>
      <c r="C783" s="24"/>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4.25" customHeight="1" x14ac:dyDescent="0.3">
      <c r="A784" s="24"/>
      <c r="B784" s="24"/>
      <c r="C784" s="24"/>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4.25" customHeight="1" x14ac:dyDescent="0.3">
      <c r="A785" s="24"/>
      <c r="B785" s="24"/>
      <c r="C785" s="24"/>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4.25" customHeight="1" x14ac:dyDescent="0.3">
      <c r="A786" s="24"/>
      <c r="B786" s="24"/>
      <c r="C786" s="24"/>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4.25" customHeight="1" x14ac:dyDescent="0.3">
      <c r="A787" s="24"/>
      <c r="B787" s="24"/>
      <c r="C787" s="24"/>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4.25" customHeight="1" x14ac:dyDescent="0.3">
      <c r="A788" s="24"/>
      <c r="B788" s="24"/>
      <c r="C788" s="24"/>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4.25" customHeight="1" x14ac:dyDescent="0.3">
      <c r="A789" s="24"/>
      <c r="B789" s="24"/>
      <c r="C789" s="24"/>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4.25" customHeight="1" x14ac:dyDescent="0.3">
      <c r="A790" s="24"/>
      <c r="B790" s="24"/>
      <c r="C790" s="24"/>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4.25" customHeight="1" x14ac:dyDescent="0.3">
      <c r="A791" s="24"/>
      <c r="B791" s="24"/>
      <c r="C791" s="24"/>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4.25" customHeight="1" x14ac:dyDescent="0.3">
      <c r="A792" s="24"/>
      <c r="B792" s="24"/>
      <c r="C792" s="24"/>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4.25" customHeight="1" x14ac:dyDescent="0.3">
      <c r="A793" s="24"/>
      <c r="B793" s="24"/>
      <c r="C793" s="24"/>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4.25" customHeight="1" x14ac:dyDescent="0.3">
      <c r="A794" s="24"/>
      <c r="B794" s="24"/>
      <c r="C794" s="24"/>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4.25" customHeight="1" x14ac:dyDescent="0.3">
      <c r="A795" s="24"/>
      <c r="B795" s="24"/>
      <c r="C795" s="24"/>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4.25" customHeight="1" x14ac:dyDescent="0.3">
      <c r="A796" s="24"/>
      <c r="B796" s="24"/>
      <c r="C796" s="24"/>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4.25" customHeight="1" x14ac:dyDescent="0.3">
      <c r="A797" s="24"/>
      <c r="B797" s="24"/>
      <c r="C797" s="24"/>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4.25" customHeight="1" x14ac:dyDescent="0.3">
      <c r="A798" s="24"/>
      <c r="B798" s="24"/>
      <c r="C798" s="24"/>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4.25" customHeight="1" x14ac:dyDescent="0.3">
      <c r="A799" s="24"/>
      <c r="B799" s="24"/>
      <c r="C799" s="24"/>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4.25" customHeight="1" x14ac:dyDescent="0.3">
      <c r="A800" s="24"/>
      <c r="B800" s="24"/>
      <c r="C800" s="24"/>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4.25" customHeight="1" x14ac:dyDescent="0.3">
      <c r="A801" s="24"/>
      <c r="B801" s="24"/>
      <c r="C801" s="24"/>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4.25" customHeight="1" x14ac:dyDescent="0.3">
      <c r="A802" s="24"/>
      <c r="B802" s="24"/>
      <c r="C802" s="24"/>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4.25" customHeight="1" x14ac:dyDescent="0.3">
      <c r="A803" s="24"/>
      <c r="B803" s="24"/>
      <c r="C803" s="24"/>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4.25" customHeight="1" x14ac:dyDescent="0.3">
      <c r="A804" s="24"/>
      <c r="B804" s="24"/>
      <c r="C804" s="24"/>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4.25" customHeight="1" x14ac:dyDescent="0.3">
      <c r="A805" s="24"/>
      <c r="B805" s="24"/>
      <c r="C805" s="24"/>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4.25" customHeight="1" x14ac:dyDescent="0.3">
      <c r="A806" s="24"/>
      <c r="B806" s="24"/>
      <c r="C806" s="24"/>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4.25" customHeight="1" x14ac:dyDescent="0.3">
      <c r="A807" s="24"/>
      <c r="B807" s="24"/>
      <c r="C807" s="24"/>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4.25" customHeight="1" x14ac:dyDescent="0.3">
      <c r="A808" s="24"/>
      <c r="B808" s="24"/>
      <c r="C808" s="24"/>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4.25" customHeight="1" x14ac:dyDescent="0.3">
      <c r="A809" s="24"/>
      <c r="B809" s="24"/>
      <c r="C809" s="24"/>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4.25" customHeight="1" x14ac:dyDescent="0.3">
      <c r="A810" s="24"/>
      <c r="B810" s="24"/>
      <c r="C810" s="24"/>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4.25" customHeight="1" x14ac:dyDescent="0.3">
      <c r="A811" s="24"/>
      <c r="B811" s="24"/>
      <c r="C811" s="24"/>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4.25" customHeight="1" x14ac:dyDescent="0.3">
      <c r="A812" s="24"/>
      <c r="B812" s="24"/>
      <c r="C812" s="24"/>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4.25" customHeight="1" x14ac:dyDescent="0.3">
      <c r="A813" s="24"/>
      <c r="B813" s="24"/>
      <c r="C813" s="24"/>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4.25" customHeight="1" x14ac:dyDescent="0.3">
      <c r="A814" s="24"/>
      <c r="B814" s="24"/>
      <c r="C814" s="24"/>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4.25" customHeight="1" x14ac:dyDescent="0.3">
      <c r="A815" s="24"/>
      <c r="B815" s="24"/>
      <c r="C815" s="24"/>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4.25" customHeight="1" x14ac:dyDescent="0.3">
      <c r="A816" s="24"/>
      <c r="B816" s="24"/>
      <c r="C816" s="24"/>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4.25" customHeight="1" x14ac:dyDescent="0.3">
      <c r="A817" s="24"/>
      <c r="B817" s="24"/>
      <c r="C817" s="24"/>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4.25" customHeight="1" x14ac:dyDescent="0.3">
      <c r="A818" s="24"/>
      <c r="B818" s="24"/>
      <c r="C818" s="24"/>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4.25" customHeight="1" x14ac:dyDescent="0.3">
      <c r="A819" s="24"/>
      <c r="B819" s="24"/>
      <c r="C819" s="24"/>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4.25" customHeight="1" x14ac:dyDescent="0.3">
      <c r="A820" s="24"/>
      <c r="B820" s="24"/>
      <c r="C820" s="24"/>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4.25" customHeight="1" x14ac:dyDescent="0.3">
      <c r="A821" s="24"/>
      <c r="B821" s="24"/>
      <c r="C821" s="24"/>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4.25" customHeight="1" x14ac:dyDescent="0.3">
      <c r="A822" s="24"/>
      <c r="B822" s="24"/>
      <c r="C822" s="24"/>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4.25" customHeight="1" x14ac:dyDescent="0.3">
      <c r="A823" s="24"/>
      <c r="B823" s="24"/>
      <c r="C823" s="24"/>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4.25" customHeight="1" x14ac:dyDescent="0.3">
      <c r="A824" s="24"/>
      <c r="B824" s="24"/>
      <c r="C824" s="24"/>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4.25" customHeight="1" x14ac:dyDescent="0.3">
      <c r="A825" s="24"/>
      <c r="B825" s="24"/>
      <c r="C825" s="24"/>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4.25" customHeight="1" x14ac:dyDescent="0.3">
      <c r="A826" s="24"/>
      <c r="B826" s="24"/>
      <c r="C826" s="24"/>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4.25" customHeight="1" x14ac:dyDescent="0.3">
      <c r="A827" s="24"/>
      <c r="B827" s="24"/>
      <c r="C827" s="24"/>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4.25" customHeight="1" x14ac:dyDescent="0.3">
      <c r="A828" s="24"/>
      <c r="B828" s="24"/>
      <c r="C828" s="24"/>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4.25" customHeight="1" x14ac:dyDescent="0.3">
      <c r="A829" s="24"/>
      <c r="B829" s="24"/>
      <c r="C829" s="24"/>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4.25" customHeight="1" x14ac:dyDescent="0.3">
      <c r="A830" s="24"/>
      <c r="B830" s="24"/>
      <c r="C830" s="24"/>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4.25" customHeight="1" x14ac:dyDescent="0.3">
      <c r="A831" s="24"/>
      <c r="B831" s="24"/>
      <c r="C831" s="24"/>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4.25" customHeight="1" x14ac:dyDescent="0.3">
      <c r="A832" s="24"/>
      <c r="B832" s="24"/>
      <c r="C832" s="24"/>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4.25" customHeight="1" x14ac:dyDescent="0.3">
      <c r="A833" s="24"/>
      <c r="B833" s="24"/>
      <c r="C833" s="24"/>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4.25" customHeight="1" x14ac:dyDescent="0.3">
      <c r="A834" s="24"/>
      <c r="B834" s="24"/>
      <c r="C834" s="24"/>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4.25" customHeight="1" x14ac:dyDescent="0.3">
      <c r="A835" s="24"/>
      <c r="B835" s="24"/>
      <c r="C835" s="24"/>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4.25" customHeight="1" x14ac:dyDescent="0.3">
      <c r="A836" s="24"/>
      <c r="B836" s="24"/>
      <c r="C836" s="24"/>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4.25" customHeight="1" x14ac:dyDescent="0.3">
      <c r="A837" s="24"/>
      <c r="B837" s="24"/>
      <c r="C837" s="24"/>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4.25" customHeight="1" x14ac:dyDescent="0.3">
      <c r="A838" s="24"/>
      <c r="B838" s="24"/>
      <c r="C838" s="24"/>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4.25" customHeight="1" x14ac:dyDescent="0.3">
      <c r="A839" s="24"/>
      <c r="B839" s="24"/>
      <c r="C839" s="24"/>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4.25" customHeight="1" x14ac:dyDescent="0.3">
      <c r="A840" s="24"/>
      <c r="B840" s="24"/>
      <c r="C840" s="24"/>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4.25" customHeight="1" x14ac:dyDescent="0.3">
      <c r="A841" s="24"/>
      <c r="B841" s="24"/>
      <c r="C841" s="24"/>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4.25" customHeight="1" x14ac:dyDescent="0.3">
      <c r="A842" s="24"/>
      <c r="B842" s="24"/>
      <c r="C842" s="24"/>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4.25" customHeight="1" x14ac:dyDescent="0.3">
      <c r="A843" s="24"/>
      <c r="B843" s="24"/>
      <c r="C843" s="24"/>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4.25" customHeight="1" x14ac:dyDescent="0.3">
      <c r="A844" s="24"/>
      <c r="B844" s="24"/>
      <c r="C844" s="24"/>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4.25" customHeight="1" x14ac:dyDescent="0.3">
      <c r="A845" s="24"/>
      <c r="B845" s="24"/>
      <c r="C845" s="24"/>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4.25" customHeight="1" x14ac:dyDescent="0.3">
      <c r="A846" s="24"/>
      <c r="B846" s="24"/>
      <c r="C846" s="24"/>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4.25" customHeight="1" x14ac:dyDescent="0.3">
      <c r="A847" s="24"/>
      <c r="B847" s="24"/>
      <c r="C847" s="24"/>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4.25" customHeight="1" x14ac:dyDescent="0.3">
      <c r="A848" s="24"/>
      <c r="B848" s="24"/>
      <c r="C848" s="24"/>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4.25" customHeight="1" x14ac:dyDescent="0.3">
      <c r="A849" s="24"/>
      <c r="B849" s="24"/>
      <c r="C849" s="24"/>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4.25" customHeight="1" x14ac:dyDescent="0.3">
      <c r="A850" s="24"/>
      <c r="B850" s="24"/>
      <c r="C850" s="24"/>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4.25" customHeight="1" x14ac:dyDescent="0.3">
      <c r="A851" s="24"/>
      <c r="B851" s="24"/>
      <c r="C851" s="24"/>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4.25" customHeight="1" x14ac:dyDescent="0.3">
      <c r="A852" s="24"/>
      <c r="B852" s="24"/>
      <c r="C852" s="24"/>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4.25" customHeight="1" x14ac:dyDescent="0.3">
      <c r="A853" s="24"/>
      <c r="B853" s="24"/>
      <c r="C853" s="24"/>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4.25" customHeight="1" x14ac:dyDescent="0.3">
      <c r="A854" s="24"/>
      <c r="B854" s="24"/>
      <c r="C854" s="24"/>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4.25" customHeight="1" x14ac:dyDescent="0.3">
      <c r="A855" s="24"/>
      <c r="B855" s="24"/>
      <c r="C855" s="24"/>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4.25" customHeight="1" x14ac:dyDescent="0.3">
      <c r="A856" s="24"/>
      <c r="B856" s="24"/>
      <c r="C856" s="24"/>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4.25" customHeight="1" x14ac:dyDescent="0.3">
      <c r="A857" s="24"/>
      <c r="B857" s="24"/>
      <c r="C857" s="24"/>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4.25" customHeight="1" x14ac:dyDescent="0.3">
      <c r="A858" s="24"/>
      <c r="B858" s="24"/>
      <c r="C858" s="24"/>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4.25" customHeight="1" x14ac:dyDescent="0.3">
      <c r="A859" s="24"/>
      <c r="B859" s="24"/>
      <c r="C859" s="24"/>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4.25" customHeight="1" x14ac:dyDescent="0.3">
      <c r="A860" s="24"/>
      <c r="B860" s="24"/>
      <c r="C860" s="24"/>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4.25" customHeight="1" x14ac:dyDescent="0.3">
      <c r="A861" s="24"/>
      <c r="B861" s="24"/>
      <c r="C861" s="24"/>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4.25" customHeight="1" x14ac:dyDescent="0.3">
      <c r="A862" s="24"/>
      <c r="B862" s="24"/>
      <c r="C862" s="24"/>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4.25" customHeight="1" x14ac:dyDescent="0.3">
      <c r="A863" s="24"/>
      <c r="B863" s="24"/>
      <c r="C863" s="24"/>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4.25" customHeight="1" x14ac:dyDescent="0.3">
      <c r="A864" s="24"/>
      <c r="B864" s="24"/>
      <c r="C864" s="24"/>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4.25" customHeight="1" x14ac:dyDescent="0.3">
      <c r="A865" s="24"/>
      <c r="B865" s="24"/>
      <c r="C865" s="24"/>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4.25" customHeight="1" x14ac:dyDescent="0.3">
      <c r="A866" s="24"/>
      <c r="B866" s="24"/>
      <c r="C866" s="24"/>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4.25" customHeight="1" x14ac:dyDescent="0.3">
      <c r="A867" s="24"/>
      <c r="B867" s="24"/>
      <c r="C867" s="24"/>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4.25" customHeight="1" x14ac:dyDescent="0.3">
      <c r="A868" s="24"/>
      <c r="B868" s="24"/>
      <c r="C868" s="24"/>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4.25" customHeight="1" x14ac:dyDescent="0.3">
      <c r="A869" s="24"/>
      <c r="B869" s="24"/>
      <c r="C869" s="24"/>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4.25" customHeight="1" x14ac:dyDescent="0.3">
      <c r="A870" s="24"/>
      <c r="B870" s="24"/>
      <c r="C870" s="24"/>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4.25" customHeight="1" x14ac:dyDescent="0.3">
      <c r="A871" s="24"/>
      <c r="B871" s="24"/>
      <c r="C871" s="24"/>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4.25" customHeight="1" x14ac:dyDescent="0.3">
      <c r="A872" s="24"/>
      <c r="B872" s="24"/>
      <c r="C872" s="24"/>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4.25" customHeight="1" x14ac:dyDescent="0.3">
      <c r="A873" s="24"/>
      <c r="B873" s="24"/>
      <c r="C873" s="24"/>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4.25" customHeight="1" x14ac:dyDescent="0.3">
      <c r="A874" s="24"/>
      <c r="B874" s="24"/>
      <c r="C874" s="24"/>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4.25" customHeight="1" x14ac:dyDescent="0.3">
      <c r="A875" s="24"/>
      <c r="B875" s="24"/>
      <c r="C875" s="24"/>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4.25" customHeight="1" x14ac:dyDescent="0.3">
      <c r="A876" s="24"/>
      <c r="B876" s="24"/>
      <c r="C876" s="24"/>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4.25" customHeight="1" x14ac:dyDescent="0.3">
      <c r="A877" s="24"/>
      <c r="B877" s="24"/>
      <c r="C877" s="24"/>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4.25" customHeight="1" x14ac:dyDescent="0.3">
      <c r="A878" s="24"/>
      <c r="B878" s="24"/>
      <c r="C878" s="24"/>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4.25" customHeight="1" x14ac:dyDescent="0.3">
      <c r="A879" s="24"/>
      <c r="B879" s="24"/>
      <c r="C879" s="24"/>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4.25" customHeight="1" x14ac:dyDescent="0.3">
      <c r="A880" s="24"/>
      <c r="B880" s="24"/>
      <c r="C880" s="24"/>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4.25" customHeight="1" x14ac:dyDescent="0.3">
      <c r="A881" s="24"/>
      <c r="B881" s="24"/>
      <c r="C881" s="24"/>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4.25" customHeight="1" x14ac:dyDescent="0.3">
      <c r="A882" s="24"/>
      <c r="B882" s="24"/>
      <c r="C882" s="24"/>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4.25" customHeight="1" x14ac:dyDescent="0.3">
      <c r="A883" s="24"/>
      <c r="B883" s="24"/>
      <c r="C883" s="24"/>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4.25" customHeight="1" x14ac:dyDescent="0.3">
      <c r="A884" s="24"/>
      <c r="B884" s="24"/>
      <c r="C884" s="24"/>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4.25" customHeight="1" x14ac:dyDescent="0.3">
      <c r="A885" s="24"/>
      <c r="B885" s="24"/>
      <c r="C885" s="24"/>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4.25" customHeight="1" x14ac:dyDescent="0.3">
      <c r="A886" s="24"/>
      <c r="B886" s="24"/>
      <c r="C886" s="24"/>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4.25" customHeight="1" x14ac:dyDescent="0.3">
      <c r="A887" s="24"/>
      <c r="B887" s="24"/>
      <c r="C887" s="24"/>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4.25" customHeight="1" x14ac:dyDescent="0.3">
      <c r="A888" s="24"/>
      <c r="B888" s="24"/>
      <c r="C888" s="24"/>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4.25" customHeight="1" x14ac:dyDescent="0.3">
      <c r="A889" s="24"/>
      <c r="B889" s="24"/>
      <c r="C889" s="24"/>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4.25" customHeight="1" x14ac:dyDescent="0.3">
      <c r="A890" s="24"/>
      <c r="B890" s="24"/>
      <c r="C890" s="24"/>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4.25" customHeight="1" x14ac:dyDescent="0.3">
      <c r="A891" s="24"/>
      <c r="B891" s="24"/>
      <c r="C891" s="24"/>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4.25" customHeight="1" x14ac:dyDescent="0.3">
      <c r="A892" s="24"/>
      <c r="B892" s="24"/>
      <c r="C892" s="24"/>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4.25" customHeight="1" x14ac:dyDescent="0.3">
      <c r="A893" s="24"/>
      <c r="B893" s="24"/>
      <c r="C893" s="24"/>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4.25" customHeight="1" x14ac:dyDescent="0.3">
      <c r="A894" s="24"/>
      <c r="B894" s="24"/>
      <c r="C894" s="24"/>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4.25" customHeight="1" x14ac:dyDescent="0.3">
      <c r="A895" s="24"/>
      <c r="B895" s="24"/>
      <c r="C895" s="24"/>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4.25" customHeight="1" x14ac:dyDescent="0.3">
      <c r="A896" s="24"/>
      <c r="B896" s="24"/>
      <c r="C896" s="24"/>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4.25" customHeight="1" x14ac:dyDescent="0.3">
      <c r="A897" s="24"/>
      <c r="B897" s="24"/>
      <c r="C897" s="24"/>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4.25" customHeight="1" x14ac:dyDescent="0.3">
      <c r="A898" s="24"/>
      <c r="B898" s="24"/>
      <c r="C898" s="24"/>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4.25" customHeight="1" x14ac:dyDescent="0.3">
      <c r="A899" s="24"/>
      <c r="B899" s="24"/>
      <c r="C899" s="24"/>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4.25" customHeight="1" x14ac:dyDescent="0.3">
      <c r="A900" s="24"/>
      <c r="B900" s="24"/>
      <c r="C900" s="24"/>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4.25" customHeight="1" x14ac:dyDescent="0.3">
      <c r="A901" s="24"/>
      <c r="B901" s="24"/>
      <c r="C901" s="24"/>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4.25" customHeight="1" x14ac:dyDescent="0.3">
      <c r="A902" s="24"/>
      <c r="B902" s="24"/>
      <c r="C902" s="24"/>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4.25" customHeight="1" x14ac:dyDescent="0.3">
      <c r="A903" s="24"/>
      <c r="B903" s="24"/>
      <c r="C903" s="24"/>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4.25" customHeight="1" x14ac:dyDescent="0.3">
      <c r="A904" s="24"/>
      <c r="B904" s="24"/>
      <c r="C904" s="24"/>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4.25" customHeight="1" x14ac:dyDescent="0.3">
      <c r="A905" s="24"/>
      <c r="B905" s="24"/>
      <c r="C905" s="24"/>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4.25" customHeight="1" x14ac:dyDescent="0.3">
      <c r="A906" s="24"/>
      <c r="B906" s="24"/>
      <c r="C906" s="24"/>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4.25" customHeight="1" x14ac:dyDescent="0.3">
      <c r="A907" s="24"/>
      <c r="B907" s="24"/>
      <c r="C907" s="24"/>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4.25" customHeight="1" x14ac:dyDescent="0.3">
      <c r="A908" s="24"/>
      <c r="B908" s="24"/>
      <c r="C908" s="24"/>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4.25" customHeight="1" x14ac:dyDescent="0.3">
      <c r="A909" s="24"/>
      <c r="B909" s="24"/>
      <c r="C909" s="24"/>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4.25" customHeight="1" x14ac:dyDescent="0.3">
      <c r="A910" s="24"/>
      <c r="B910" s="24"/>
      <c r="C910" s="24"/>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4.25" customHeight="1" x14ac:dyDescent="0.3">
      <c r="A911" s="24"/>
      <c r="B911" s="24"/>
      <c r="C911" s="24"/>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4.25" customHeight="1" x14ac:dyDescent="0.3">
      <c r="A912" s="24"/>
      <c r="B912" s="24"/>
      <c r="C912" s="24"/>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4.25" customHeight="1" x14ac:dyDescent="0.3">
      <c r="A913" s="24"/>
      <c r="B913" s="24"/>
      <c r="C913" s="24"/>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4.25" customHeight="1" x14ac:dyDescent="0.3">
      <c r="A914" s="24"/>
      <c r="B914" s="24"/>
      <c r="C914" s="24"/>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4.25" customHeight="1" x14ac:dyDescent="0.3">
      <c r="A915" s="24"/>
      <c r="B915" s="24"/>
      <c r="C915" s="24"/>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4.25" customHeight="1" x14ac:dyDescent="0.3">
      <c r="A916" s="24"/>
      <c r="B916" s="24"/>
      <c r="C916" s="24"/>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4.25" customHeight="1" x14ac:dyDescent="0.3">
      <c r="A917" s="24"/>
      <c r="B917" s="24"/>
      <c r="C917" s="24"/>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4.25" customHeight="1" x14ac:dyDescent="0.3">
      <c r="A918" s="24"/>
      <c r="B918" s="24"/>
      <c r="C918" s="24"/>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4.25" customHeight="1" x14ac:dyDescent="0.3">
      <c r="A919" s="24"/>
      <c r="B919" s="24"/>
      <c r="C919" s="24"/>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4.25" customHeight="1" x14ac:dyDescent="0.3">
      <c r="A920" s="24"/>
      <c r="B920" s="24"/>
      <c r="C920" s="24"/>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4.25" customHeight="1" x14ac:dyDescent="0.3">
      <c r="A921" s="24"/>
      <c r="B921" s="24"/>
      <c r="C921" s="24"/>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4.25" customHeight="1" x14ac:dyDescent="0.3">
      <c r="A922" s="24"/>
      <c r="B922" s="24"/>
      <c r="C922" s="24"/>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4.25" customHeight="1" x14ac:dyDescent="0.3">
      <c r="A923" s="24"/>
      <c r="B923" s="24"/>
      <c r="C923" s="24"/>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4.25" customHeight="1" x14ac:dyDescent="0.3">
      <c r="A924" s="24"/>
      <c r="B924" s="24"/>
      <c r="C924" s="24"/>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4.25" customHeight="1" x14ac:dyDescent="0.3">
      <c r="A925" s="24"/>
      <c r="B925" s="24"/>
      <c r="C925" s="24"/>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4.25" customHeight="1" x14ac:dyDescent="0.3">
      <c r="A926" s="24"/>
      <c r="B926" s="24"/>
      <c r="C926" s="24"/>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4.25" customHeight="1" x14ac:dyDescent="0.3">
      <c r="A927" s="24"/>
      <c r="B927" s="24"/>
      <c r="C927" s="24"/>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4.25" customHeight="1" x14ac:dyDescent="0.3">
      <c r="A928" s="24"/>
      <c r="B928" s="24"/>
      <c r="C928" s="24"/>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4.25" customHeight="1" x14ac:dyDescent="0.3">
      <c r="A929" s="24"/>
      <c r="B929" s="24"/>
      <c r="C929" s="24"/>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4.25" customHeight="1" x14ac:dyDescent="0.3">
      <c r="A930" s="24"/>
      <c r="B930" s="24"/>
      <c r="C930" s="24"/>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4.25" customHeight="1" x14ac:dyDescent="0.3">
      <c r="A931" s="24"/>
      <c r="B931" s="24"/>
      <c r="C931" s="24"/>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4.25" customHeight="1" x14ac:dyDescent="0.3">
      <c r="A932" s="24"/>
      <c r="B932" s="24"/>
      <c r="C932" s="24"/>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4.25" customHeight="1" x14ac:dyDescent="0.3">
      <c r="A933" s="24"/>
      <c r="B933" s="24"/>
      <c r="C933" s="24"/>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4.25" customHeight="1" x14ac:dyDescent="0.3">
      <c r="A934" s="24"/>
      <c r="B934" s="24"/>
      <c r="C934" s="24"/>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4.25" customHeight="1" x14ac:dyDescent="0.3">
      <c r="A935" s="24"/>
      <c r="B935" s="24"/>
      <c r="C935" s="24"/>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4.25" customHeight="1" x14ac:dyDescent="0.3">
      <c r="A936" s="24"/>
      <c r="B936" s="24"/>
      <c r="C936" s="24"/>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4.25" customHeight="1" x14ac:dyDescent="0.3">
      <c r="A937" s="24"/>
      <c r="B937" s="24"/>
      <c r="C937" s="24"/>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4.25" customHeight="1" x14ac:dyDescent="0.3">
      <c r="A938" s="24"/>
      <c r="B938" s="24"/>
      <c r="C938" s="24"/>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4.25" customHeight="1" x14ac:dyDescent="0.3">
      <c r="A939" s="24"/>
      <c r="B939" s="24"/>
      <c r="C939" s="24"/>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4.25" customHeight="1" x14ac:dyDescent="0.3">
      <c r="A940" s="24"/>
      <c r="B940" s="24"/>
      <c r="C940" s="24"/>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4.25" customHeight="1" x14ac:dyDescent="0.3">
      <c r="A941" s="24"/>
      <c r="B941" s="24"/>
      <c r="C941" s="24"/>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4.25" customHeight="1" x14ac:dyDescent="0.3">
      <c r="A942" s="24"/>
      <c r="B942" s="24"/>
      <c r="C942" s="24"/>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4.25" customHeight="1" x14ac:dyDescent="0.3">
      <c r="A943" s="24"/>
      <c r="B943" s="24"/>
      <c r="C943" s="24"/>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4.25" customHeight="1" x14ac:dyDescent="0.3">
      <c r="A944" s="24"/>
      <c r="B944" s="24"/>
      <c r="C944" s="24"/>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4.25" customHeight="1" x14ac:dyDescent="0.3">
      <c r="A945" s="24"/>
      <c r="B945" s="24"/>
      <c r="C945" s="24"/>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4.25" customHeight="1" x14ac:dyDescent="0.3">
      <c r="A946" s="24"/>
      <c r="B946" s="24"/>
      <c r="C946" s="24"/>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4.25" customHeight="1" x14ac:dyDescent="0.3">
      <c r="A947" s="24"/>
      <c r="B947" s="24"/>
      <c r="C947" s="24"/>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4.25" customHeight="1" x14ac:dyDescent="0.3">
      <c r="A948" s="24"/>
      <c r="B948" s="24"/>
      <c r="C948" s="24"/>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4.25" customHeight="1" x14ac:dyDescent="0.3">
      <c r="A949" s="24"/>
      <c r="B949" s="24"/>
      <c r="C949" s="24"/>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4.25" customHeight="1" x14ac:dyDescent="0.3">
      <c r="A950" s="24"/>
      <c r="B950" s="24"/>
      <c r="C950" s="24"/>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4.25" customHeight="1" x14ac:dyDescent="0.3">
      <c r="A951" s="24"/>
      <c r="B951" s="24"/>
      <c r="C951" s="24"/>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4.25" customHeight="1" x14ac:dyDescent="0.3">
      <c r="A952" s="24"/>
      <c r="B952" s="24"/>
      <c r="C952" s="24"/>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4.25" customHeight="1" x14ac:dyDescent="0.3">
      <c r="A953" s="24"/>
      <c r="B953" s="24"/>
      <c r="C953" s="24"/>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4.25" customHeight="1" x14ac:dyDescent="0.3">
      <c r="A954" s="24"/>
      <c r="B954" s="24"/>
      <c r="C954" s="24"/>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4.25" customHeight="1" x14ac:dyDescent="0.3">
      <c r="A955" s="24"/>
      <c r="B955" s="24"/>
      <c r="C955" s="24"/>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4.25" customHeight="1" x14ac:dyDescent="0.3">
      <c r="A956" s="24"/>
      <c r="B956" s="24"/>
      <c r="C956" s="24"/>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4.25" customHeight="1" x14ac:dyDescent="0.3">
      <c r="A957" s="24"/>
      <c r="B957" s="24"/>
      <c r="C957" s="24"/>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4.25" customHeight="1" x14ac:dyDescent="0.3">
      <c r="A958" s="24"/>
      <c r="B958" s="24"/>
      <c r="C958" s="24"/>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4.25" customHeight="1" x14ac:dyDescent="0.3">
      <c r="A959" s="24"/>
      <c r="B959" s="24"/>
      <c r="C959" s="24"/>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4.25" customHeight="1" x14ac:dyDescent="0.3">
      <c r="A960" s="24"/>
      <c r="B960" s="24"/>
      <c r="C960" s="24"/>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4.25" customHeight="1" x14ac:dyDescent="0.3">
      <c r="A961" s="24"/>
      <c r="B961" s="24"/>
      <c r="C961" s="24"/>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4.25" customHeight="1" x14ac:dyDescent="0.3">
      <c r="A962" s="24"/>
      <c r="B962" s="24"/>
      <c r="C962" s="24"/>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4.25" customHeight="1" x14ac:dyDescent="0.3">
      <c r="A963" s="24"/>
      <c r="B963" s="24"/>
      <c r="C963" s="24"/>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4.25" customHeight="1" x14ac:dyDescent="0.3">
      <c r="A964" s="24"/>
      <c r="B964" s="24"/>
      <c r="C964" s="24"/>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4.25" customHeight="1" x14ac:dyDescent="0.3">
      <c r="A965" s="24"/>
      <c r="B965" s="24"/>
      <c r="C965" s="24"/>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4.25" customHeight="1" x14ac:dyDescent="0.3">
      <c r="A966" s="24"/>
      <c r="B966" s="24"/>
      <c r="C966" s="24"/>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4.25" customHeight="1" x14ac:dyDescent="0.3">
      <c r="A967" s="24"/>
      <c r="B967" s="24"/>
      <c r="C967" s="24"/>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4.25" customHeight="1" x14ac:dyDescent="0.3">
      <c r="A968" s="24"/>
      <c r="B968" s="24"/>
      <c r="C968" s="24"/>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4.25" customHeight="1" x14ac:dyDescent="0.3">
      <c r="A969" s="24"/>
      <c r="B969" s="24"/>
      <c r="C969" s="24"/>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4.25" customHeight="1" x14ac:dyDescent="0.3">
      <c r="A970" s="24"/>
      <c r="B970" s="24"/>
      <c r="C970" s="24"/>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4.25" customHeight="1" x14ac:dyDescent="0.3">
      <c r="A971" s="24"/>
      <c r="B971" s="24"/>
      <c r="C971" s="24"/>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4.25" customHeight="1" x14ac:dyDescent="0.3">
      <c r="A972" s="24"/>
      <c r="B972" s="24"/>
      <c r="C972" s="24"/>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4.25" customHeight="1" x14ac:dyDescent="0.3">
      <c r="A973" s="24"/>
      <c r="B973" s="24"/>
      <c r="C973" s="24"/>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4.25" customHeight="1" x14ac:dyDescent="0.3">
      <c r="A974" s="24"/>
      <c r="B974" s="24"/>
      <c r="C974" s="24"/>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4.25" customHeight="1" x14ac:dyDescent="0.3">
      <c r="A975" s="24"/>
      <c r="B975" s="24"/>
      <c r="C975" s="24"/>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4.25" customHeight="1" x14ac:dyDescent="0.3">
      <c r="A976" s="24"/>
      <c r="B976" s="24"/>
      <c r="C976" s="24"/>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4.25" customHeight="1" x14ac:dyDescent="0.3">
      <c r="A977" s="24"/>
      <c r="B977" s="24"/>
      <c r="C977" s="24"/>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4.25" customHeight="1" x14ac:dyDescent="0.3">
      <c r="A978" s="24"/>
      <c r="B978" s="24"/>
      <c r="C978" s="24"/>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4.25" customHeight="1" x14ac:dyDescent="0.3">
      <c r="A979" s="24"/>
      <c r="B979" s="24"/>
      <c r="C979" s="24"/>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4.25" customHeight="1" x14ac:dyDescent="0.3">
      <c r="A980" s="24"/>
      <c r="B980" s="24"/>
      <c r="C980" s="24"/>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4.25" customHeight="1" x14ac:dyDescent="0.3">
      <c r="A981" s="24"/>
      <c r="B981" s="24"/>
      <c r="C981" s="24"/>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4.25" customHeight="1" x14ac:dyDescent="0.3">
      <c r="A982" s="24"/>
      <c r="B982" s="24"/>
      <c r="C982" s="24"/>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4.25" customHeight="1" x14ac:dyDescent="0.3">
      <c r="A983" s="24"/>
      <c r="B983" s="24"/>
      <c r="C983" s="24"/>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4.25" customHeight="1" x14ac:dyDescent="0.3">
      <c r="A984" s="24"/>
      <c r="B984" s="24"/>
      <c r="C984" s="24"/>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4.25" customHeight="1" x14ac:dyDescent="0.3">
      <c r="A985" s="24"/>
      <c r="B985" s="24"/>
      <c r="C985" s="24"/>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4.25" customHeight="1" x14ac:dyDescent="0.3">
      <c r="A986" s="24"/>
      <c r="B986" s="24"/>
      <c r="C986" s="24"/>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4.25" customHeight="1" x14ac:dyDescent="0.3">
      <c r="A987" s="24"/>
      <c r="B987" s="24"/>
      <c r="C987" s="24"/>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4.25" customHeight="1" x14ac:dyDescent="0.3">
      <c r="A988" s="24"/>
      <c r="B988" s="24"/>
      <c r="C988" s="24"/>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4.25" customHeight="1" x14ac:dyDescent="0.3">
      <c r="A989" s="24"/>
      <c r="B989" s="24"/>
      <c r="C989" s="24"/>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4.25" customHeight="1" x14ac:dyDescent="0.3">
      <c r="A990" s="24"/>
      <c r="B990" s="24"/>
      <c r="C990" s="24"/>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4.25" customHeight="1" x14ac:dyDescent="0.3">
      <c r="A991" s="24"/>
      <c r="B991" s="24"/>
      <c r="C991" s="24"/>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4.25" customHeight="1" x14ac:dyDescent="0.3">
      <c r="A992" s="24"/>
      <c r="B992" s="24"/>
      <c r="C992" s="24"/>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4.25" customHeight="1" x14ac:dyDescent="0.3">
      <c r="A993" s="24"/>
      <c r="B993" s="24"/>
      <c r="C993" s="24"/>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4.25" customHeight="1" x14ac:dyDescent="0.3">
      <c r="A994" s="24"/>
      <c r="B994" s="24"/>
      <c r="C994" s="24"/>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4.25" customHeight="1" x14ac:dyDescent="0.3">
      <c r="A995" s="24"/>
      <c r="B995" s="24"/>
      <c r="C995" s="24"/>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4.25" customHeight="1" x14ac:dyDescent="0.3">
      <c r="A996" s="24"/>
      <c r="B996" s="24"/>
      <c r="C996" s="24"/>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4.25" customHeight="1" x14ac:dyDescent="0.3">
      <c r="A997" s="24"/>
      <c r="B997" s="24"/>
      <c r="C997" s="24"/>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4.25" customHeight="1" x14ac:dyDescent="0.3">
      <c r="A998" s="24"/>
      <c r="B998" s="24"/>
      <c r="C998" s="24"/>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4.25" customHeight="1" x14ac:dyDescent="0.3">
      <c r="A999" s="24"/>
      <c r="B999" s="24"/>
      <c r="C999" s="24"/>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4.25" customHeight="1" x14ac:dyDescent="0.3">
      <c r="A1000" s="24"/>
      <c r="B1000" s="24"/>
      <c r="C1000" s="24"/>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8">
    <mergeCell ref="B8:C8"/>
    <mergeCell ref="B9:C9"/>
    <mergeCell ref="B10:C10"/>
    <mergeCell ref="B1:C1"/>
    <mergeCell ref="B2:C2"/>
    <mergeCell ref="B3:C3"/>
    <mergeCell ref="B4:C4"/>
    <mergeCell ref="B7:C7"/>
  </mergeCells>
  <printOptions horizontalCentered="1"/>
  <pageMargins left="0.28669139650013103" right="0.39370078740157483" top="0.6" bottom="0.6" header="0" footer="0"/>
  <pageSetup paperSize="9" fitToHeight="0" orientation="landscape"/>
  <headerFooter>
    <oddFooter>&amp;C&amp;A - &amp;P</oddFooter>
  </headerFooter>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1000"/>
  <sheetViews>
    <sheetView tabSelected="1" workbookViewId="0">
      <pane ySplit="5" topLeftCell="A29" activePane="bottomLeft" state="frozen"/>
      <selection pane="bottomLeft" activeCell="B29" sqref="B29:I29"/>
    </sheetView>
  </sheetViews>
  <sheetFormatPr defaultColWidth="12.59765625" defaultRowHeight="15" customHeight="1" x14ac:dyDescent="0.25"/>
  <cols>
    <col min="1" max="1" width="9" customWidth="1"/>
    <col min="2" max="2" width="38.3984375" customWidth="1"/>
    <col min="3" max="3" width="11.19921875" customWidth="1"/>
    <col min="4" max="4" width="9.8984375" customWidth="1"/>
    <col min="5" max="5" width="9.59765625" customWidth="1"/>
    <col min="6" max="6" width="9.69921875" customWidth="1"/>
    <col min="7" max="7" width="8.8984375" customWidth="1"/>
    <col min="8" max="9" width="9" customWidth="1"/>
    <col min="10" max="10" width="1.69921875" customWidth="1"/>
    <col min="11" max="24" width="7.69921875" customWidth="1"/>
  </cols>
  <sheetData>
    <row r="1" spans="1:24" ht="14.25" customHeight="1" x14ac:dyDescent="0.25">
      <c r="A1" s="191" t="s">
        <v>120</v>
      </c>
      <c r="B1" s="249" t="s">
        <v>121</v>
      </c>
      <c r="C1" s="250"/>
      <c r="D1" s="250"/>
      <c r="E1" s="250"/>
      <c r="F1" s="250"/>
      <c r="G1" s="250"/>
      <c r="H1" s="250"/>
      <c r="I1" s="251"/>
      <c r="J1" s="20"/>
      <c r="K1" s="20"/>
      <c r="L1" s="20"/>
      <c r="M1" s="20"/>
      <c r="N1" s="20"/>
      <c r="O1" s="20"/>
      <c r="P1" s="20"/>
      <c r="Q1" s="20"/>
      <c r="R1" s="20"/>
      <c r="S1" s="20"/>
      <c r="T1" s="20"/>
      <c r="U1" s="20"/>
      <c r="V1" s="20"/>
      <c r="W1" s="20"/>
      <c r="X1" s="20"/>
    </row>
    <row r="2" spans="1:24" ht="14.25" customHeight="1" x14ac:dyDescent="0.25">
      <c r="A2" s="192" t="s">
        <v>30</v>
      </c>
      <c r="B2" s="26" t="s">
        <v>122</v>
      </c>
      <c r="C2" s="26" t="s">
        <v>123</v>
      </c>
      <c r="D2" s="26" t="s">
        <v>124</v>
      </c>
      <c r="E2" s="26" t="s">
        <v>125</v>
      </c>
      <c r="F2" s="26" t="s">
        <v>126</v>
      </c>
      <c r="G2" s="134" t="s">
        <v>127</v>
      </c>
      <c r="H2" s="134" t="s">
        <v>128</v>
      </c>
      <c r="I2" s="193" t="s">
        <v>129</v>
      </c>
      <c r="J2" s="22"/>
      <c r="K2" s="22"/>
      <c r="L2" s="22"/>
      <c r="M2" s="22"/>
      <c r="N2" s="22"/>
      <c r="O2" s="22"/>
      <c r="P2" s="22"/>
      <c r="Q2" s="22"/>
      <c r="R2" s="22"/>
      <c r="S2" s="22"/>
      <c r="T2" s="22"/>
      <c r="U2" s="22"/>
      <c r="V2" s="22"/>
      <c r="W2" s="22"/>
      <c r="X2" s="22"/>
    </row>
    <row r="3" spans="1:24" ht="30.75" customHeight="1" x14ac:dyDescent="0.25">
      <c r="A3" s="252" t="s">
        <v>130</v>
      </c>
      <c r="B3" s="255" t="s">
        <v>131</v>
      </c>
      <c r="C3" s="257" t="str">
        <f>IF('1'!C13="Verslo plėtra", CONCATENATE("Ataskaitiniai metai - ",TEXT(YEAR('1'!C61)-1,"0000")), IF('1'!C13="Verslo pradžia", "Nepildoma, išskyrus žalius langelius", "Užpildykite 1.1.2 punktą"))</f>
        <v>Užpildykite 1.1.2 punktą</v>
      </c>
      <c r="D3" s="258" t="s">
        <v>132</v>
      </c>
      <c r="E3" s="259"/>
      <c r="F3" s="259"/>
      <c r="G3" s="260" t="s">
        <v>133</v>
      </c>
      <c r="H3" s="211"/>
      <c r="I3" s="261"/>
      <c r="J3" s="5"/>
      <c r="K3" s="27"/>
      <c r="L3" s="5"/>
      <c r="M3" s="5"/>
      <c r="N3" s="5"/>
      <c r="O3" s="5"/>
      <c r="P3" s="5"/>
      <c r="Q3" s="5"/>
      <c r="R3" s="5"/>
      <c r="S3" s="5"/>
      <c r="T3" s="5"/>
      <c r="U3" s="5"/>
      <c r="V3" s="5"/>
      <c r="W3" s="5"/>
      <c r="X3" s="5"/>
    </row>
    <row r="4" spans="1:24" ht="14.25" customHeight="1" x14ac:dyDescent="0.25">
      <c r="A4" s="253"/>
      <c r="B4" s="205"/>
      <c r="C4" s="205"/>
      <c r="D4" s="28" t="s">
        <v>134</v>
      </c>
      <c r="E4" s="28" t="s">
        <v>135</v>
      </c>
      <c r="F4" s="29" t="s">
        <v>136</v>
      </c>
      <c r="G4" s="135" t="s">
        <v>137</v>
      </c>
      <c r="H4" s="135" t="s">
        <v>135</v>
      </c>
      <c r="I4" s="194" t="s">
        <v>136</v>
      </c>
      <c r="J4" s="5"/>
      <c r="K4" s="5"/>
      <c r="L4" s="5"/>
      <c r="M4" s="5"/>
      <c r="N4" s="5"/>
      <c r="O4" s="5"/>
      <c r="P4" s="5"/>
      <c r="Q4" s="5"/>
      <c r="R4" s="5"/>
      <c r="S4" s="5"/>
      <c r="T4" s="5"/>
      <c r="U4" s="5"/>
      <c r="V4" s="5"/>
      <c r="W4" s="5"/>
      <c r="X4" s="5"/>
    </row>
    <row r="5" spans="1:24" ht="27.75" customHeight="1" thickBot="1" x14ac:dyDescent="0.3">
      <c r="A5" s="254"/>
      <c r="B5" s="256"/>
      <c r="C5" s="256"/>
      <c r="D5" s="195" t="b">
        <f>IF('1'!C13="Verslo plėtra", YEAR('1'!C61), IF('1'!C13="Verslo pradžia", YEAR('1'!C62)))</f>
        <v>0</v>
      </c>
      <c r="E5" s="195"/>
      <c r="F5" s="195">
        <v>0</v>
      </c>
      <c r="G5" s="195">
        <f>IF(F5&gt;0, F5+1, IF(E5&gt;0, E5+1, D5+1))</f>
        <v>1</v>
      </c>
      <c r="H5" s="195">
        <f t="shared" ref="H5:I5" si="0">G5+1</f>
        <v>2</v>
      </c>
      <c r="I5" s="196">
        <f t="shared" si="0"/>
        <v>3</v>
      </c>
      <c r="J5" s="5"/>
      <c r="K5" s="5"/>
      <c r="L5" s="5"/>
      <c r="M5" s="5"/>
      <c r="N5" s="5"/>
      <c r="O5" s="5"/>
      <c r="P5" s="5"/>
      <c r="Q5" s="5"/>
      <c r="R5" s="5"/>
      <c r="S5" s="5"/>
      <c r="T5" s="5"/>
      <c r="U5" s="5"/>
      <c r="V5" s="5"/>
      <c r="W5" s="5"/>
      <c r="X5" s="5"/>
    </row>
    <row r="6" spans="1:24" ht="43.5" customHeight="1" thickBot="1" x14ac:dyDescent="0.3">
      <c r="A6" s="184" t="s">
        <v>138</v>
      </c>
      <c r="B6" s="185" t="s">
        <v>139</v>
      </c>
      <c r="C6" s="186">
        <f t="shared" ref="C6:I6" si="1">C7+C28+C45</f>
        <v>0</v>
      </c>
      <c r="D6" s="186">
        <f t="shared" si="1"/>
        <v>0</v>
      </c>
      <c r="E6" s="186">
        <f t="shared" si="1"/>
        <v>0</v>
      </c>
      <c r="F6" s="186">
        <f t="shared" si="1"/>
        <v>0</v>
      </c>
      <c r="G6" s="186">
        <f t="shared" si="1"/>
        <v>0</v>
      </c>
      <c r="H6" s="186">
        <f t="shared" si="1"/>
        <v>0</v>
      </c>
      <c r="I6" s="187">
        <f t="shared" si="1"/>
        <v>0</v>
      </c>
      <c r="J6" s="20"/>
      <c r="K6" s="20"/>
      <c r="L6" s="20"/>
      <c r="M6" s="20"/>
      <c r="N6" s="20"/>
      <c r="O6" s="20"/>
      <c r="P6" s="20"/>
      <c r="Q6" s="20"/>
      <c r="R6" s="20"/>
      <c r="S6" s="20"/>
      <c r="T6" s="20"/>
      <c r="U6" s="20"/>
      <c r="V6" s="20"/>
      <c r="W6" s="20"/>
      <c r="X6" s="20"/>
    </row>
    <row r="7" spans="1:24" ht="29.25" hidden="1" customHeight="1" x14ac:dyDescent="0.25">
      <c r="A7" s="188" t="s">
        <v>140</v>
      </c>
      <c r="B7" s="189" t="s">
        <v>141</v>
      </c>
      <c r="C7" s="190">
        <f t="shared" ref="C7:I7" si="2">C12+C17+C22+C27</f>
        <v>0</v>
      </c>
      <c r="D7" s="190">
        <f t="shared" si="2"/>
        <v>0</v>
      </c>
      <c r="E7" s="190">
        <f t="shared" si="2"/>
        <v>0</v>
      </c>
      <c r="F7" s="190">
        <f t="shared" si="2"/>
        <v>0</v>
      </c>
      <c r="G7" s="190">
        <f t="shared" si="2"/>
        <v>0</v>
      </c>
      <c r="H7" s="190">
        <f t="shared" si="2"/>
        <v>0</v>
      </c>
      <c r="I7" s="190">
        <f t="shared" si="2"/>
        <v>0</v>
      </c>
      <c r="J7" s="20"/>
      <c r="K7" s="20"/>
      <c r="L7" s="20"/>
      <c r="M7" s="20"/>
      <c r="N7" s="20"/>
      <c r="O7" s="20"/>
      <c r="P7" s="20"/>
      <c r="Q7" s="20"/>
      <c r="R7" s="20"/>
      <c r="S7" s="20"/>
      <c r="T7" s="20"/>
      <c r="U7" s="20"/>
      <c r="V7" s="20"/>
      <c r="W7" s="20"/>
      <c r="X7" s="20"/>
    </row>
    <row r="8" spans="1:24" ht="30" hidden="1" customHeight="1" x14ac:dyDescent="0.25">
      <c r="A8" s="30" t="s">
        <v>142</v>
      </c>
      <c r="B8" s="244" t="s">
        <v>143</v>
      </c>
      <c r="C8" s="218"/>
      <c r="D8" s="218"/>
      <c r="E8" s="218"/>
      <c r="F8" s="218"/>
      <c r="G8" s="218"/>
      <c r="H8" s="218"/>
      <c r="I8" s="218"/>
      <c r="J8" s="31"/>
      <c r="K8" s="31"/>
      <c r="L8" s="31"/>
      <c r="M8" s="31"/>
      <c r="N8" s="31"/>
      <c r="O8" s="31"/>
      <c r="P8" s="31"/>
      <c r="Q8" s="31"/>
      <c r="R8" s="31"/>
      <c r="S8" s="31"/>
      <c r="T8" s="31"/>
      <c r="U8" s="31"/>
      <c r="V8" s="31"/>
      <c r="W8" s="31"/>
      <c r="X8" s="31"/>
    </row>
    <row r="9" spans="1:24" ht="15" hidden="1" customHeight="1" x14ac:dyDescent="0.25">
      <c r="A9" s="9" t="s">
        <v>144</v>
      </c>
      <c r="B9" s="32" t="s">
        <v>145</v>
      </c>
      <c r="C9" s="33"/>
      <c r="D9" s="33"/>
      <c r="E9" s="33"/>
      <c r="F9" s="33"/>
      <c r="G9" s="33"/>
      <c r="H9" s="33"/>
      <c r="I9" s="33"/>
      <c r="J9" s="20"/>
      <c r="K9" s="20"/>
      <c r="L9" s="20"/>
      <c r="M9" s="20"/>
      <c r="N9" s="20"/>
      <c r="O9" s="20"/>
      <c r="P9" s="20"/>
      <c r="Q9" s="20"/>
      <c r="R9" s="20"/>
      <c r="S9" s="20"/>
      <c r="T9" s="20"/>
      <c r="U9" s="20"/>
      <c r="V9" s="20"/>
      <c r="W9" s="20"/>
      <c r="X9" s="20"/>
    </row>
    <row r="10" spans="1:24" ht="14.25" hidden="1" customHeight="1" x14ac:dyDescent="0.25">
      <c r="A10" s="9" t="s">
        <v>146</v>
      </c>
      <c r="B10" s="32" t="s">
        <v>147</v>
      </c>
      <c r="C10" s="33"/>
      <c r="D10" s="33"/>
      <c r="E10" s="33"/>
      <c r="F10" s="33"/>
      <c r="G10" s="33"/>
      <c r="H10" s="33"/>
      <c r="I10" s="33"/>
      <c r="J10" s="20"/>
      <c r="K10" s="20"/>
      <c r="L10" s="20"/>
      <c r="M10" s="20"/>
      <c r="N10" s="20"/>
      <c r="O10" s="20"/>
      <c r="P10" s="20"/>
      <c r="Q10" s="20"/>
      <c r="R10" s="20"/>
      <c r="S10" s="20"/>
      <c r="T10" s="20"/>
      <c r="U10" s="20"/>
      <c r="V10" s="20"/>
      <c r="W10" s="20"/>
      <c r="X10" s="20"/>
    </row>
    <row r="11" spans="1:24" ht="15" hidden="1" customHeight="1" x14ac:dyDescent="0.25">
      <c r="A11" s="9" t="s">
        <v>148</v>
      </c>
      <c r="B11" s="32" t="s">
        <v>149</v>
      </c>
      <c r="C11" s="33"/>
      <c r="D11" s="33"/>
      <c r="E11" s="33"/>
      <c r="F11" s="33"/>
      <c r="G11" s="33"/>
      <c r="H11" s="33"/>
      <c r="I11" s="33"/>
      <c r="J11" s="20"/>
      <c r="K11" s="20"/>
      <c r="L11" s="20"/>
      <c r="M11" s="20"/>
      <c r="N11" s="20"/>
      <c r="O11" s="20"/>
      <c r="P11" s="20"/>
      <c r="Q11" s="20"/>
      <c r="R11" s="20"/>
      <c r="S11" s="20"/>
      <c r="T11" s="20"/>
      <c r="U11" s="20"/>
      <c r="V11" s="20"/>
      <c r="W11" s="20"/>
      <c r="X11" s="20"/>
    </row>
    <row r="12" spans="1:24" ht="14.25" hidden="1" customHeight="1" x14ac:dyDescent="0.25">
      <c r="A12" s="9" t="s">
        <v>150</v>
      </c>
      <c r="B12" s="32" t="s">
        <v>151</v>
      </c>
      <c r="C12" s="34">
        <f t="shared" ref="C12:I12" si="3">C10*C11</f>
        <v>0</v>
      </c>
      <c r="D12" s="34">
        <f t="shared" si="3"/>
        <v>0</v>
      </c>
      <c r="E12" s="34">
        <f t="shared" si="3"/>
        <v>0</v>
      </c>
      <c r="F12" s="34">
        <f t="shared" si="3"/>
        <v>0</v>
      </c>
      <c r="G12" s="34">
        <f t="shared" si="3"/>
        <v>0</v>
      </c>
      <c r="H12" s="34">
        <f t="shared" si="3"/>
        <v>0</v>
      </c>
      <c r="I12" s="34">
        <f t="shared" si="3"/>
        <v>0</v>
      </c>
      <c r="J12" s="20"/>
      <c r="K12" s="20"/>
      <c r="L12" s="20"/>
      <c r="M12" s="20"/>
      <c r="N12" s="20"/>
      <c r="O12" s="20"/>
      <c r="P12" s="20"/>
      <c r="Q12" s="20"/>
      <c r="R12" s="20"/>
      <c r="S12" s="20"/>
      <c r="T12" s="20"/>
      <c r="U12" s="20"/>
      <c r="V12" s="20"/>
      <c r="W12" s="20"/>
      <c r="X12" s="20"/>
    </row>
    <row r="13" spans="1:24" ht="27.75" hidden="1" customHeight="1" x14ac:dyDescent="0.25">
      <c r="A13" s="30" t="s">
        <v>152</v>
      </c>
      <c r="B13" s="244" t="s">
        <v>143</v>
      </c>
      <c r="C13" s="218"/>
      <c r="D13" s="218"/>
      <c r="E13" s="218"/>
      <c r="F13" s="218"/>
      <c r="G13" s="218"/>
      <c r="H13" s="218"/>
      <c r="I13" s="218"/>
      <c r="J13" s="31"/>
      <c r="K13" s="31"/>
      <c r="L13" s="31"/>
      <c r="M13" s="31"/>
      <c r="N13" s="31"/>
      <c r="O13" s="31"/>
      <c r="P13" s="31"/>
      <c r="Q13" s="31"/>
      <c r="R13" s="31"/>
      <c r="S13" s="31"/>
      <c r="T13" s="31"/>
      <c r="U13" s="31"/>
      <c r="V13" s="31"/>
      <c r="W13" s="31"/>
      <c r="X13" s="31"/>
    </row>
    <row r="14" spans="1:24" ht="13.5" hidden="1" customHeight="1" x14ac:dyDescent="0.25">
      <c r="A14" s="9" t="s">
        <v>153</v>
      </c>
      <c r="B14" s="9" t="s">
        <v>145</v>
      </c>
      <c r="C14" s="33"/>
      <c r="D14" s="33"/>
      <c r="E14" s="33"/>
      <c r="F14" s="33"/>
      <c r="G14" s="33"/>
      <c r="H14" s="33"/>
      <c r="I14" s="33"/>
      <c r="J14" s="20"/>
      <c r="K14" s="20"/>
      <c r="L14" s="20"/>
      <c r="M14" s="20"/>
      <c r="N14" s="20"/>
      <c r="O14" s="20"/>
      <c r="P14" s="20"/>
      <c r="Q14" s="20"/>
      <c r="R14" s="20"/>
      <c r="S14" s="20"/>
      <c r="T14" s="20"/>
      <c r="U14" s="20"/>
      <c r="V14" s="20"/>
      <c r="W14" s="20"/>
      <c r="X14" s="20"/>
    </row>
    <row r="15" spans="1:24" ht="14.25" hidden="1" customHeight="1" x14ac:dyDescent="0.25">
      <c r="A15" s="9" t="s">
        <v>154</v>
      </c>
      <c r="B15" s="9" t="s">
        <v>147</v>
      </c>
      <c r="C15" s="33"/>
      <c r="D15" s="33"/>
      <c r="E15" s="33"/>
      <c r="F15" s="33"/>
      <c r="G15" s="33"/>
      <c r="H15" s="33"/>
      <c r="I15" s="33"/>
      <c r="J15" s="20"/>
      <c r="K15" s="20"/>
      <c r="L15" s="20"/>
      <c r="M15" s="20"/>
      <c r="N15" s="20"/>
      <c r="O15" s="20"/>
      <c r="P15" s="20"/>
      <c r="Q15" s="20"/>
      <c r="R15" s="20"/>
      <c r="S15" s="20"/>
      <c r="T15" s="20"/>
      <c r="U15" s="20"/>
      <c r="V15" s="20"/>
      <c r="W15" s="20"/>
      <c r="X15" s="20"/>
    </row>
    <row r="16" spans="1:24" ht="14.25" hidden="1" customHeight="1" x14ac:dyDescent="0.25">
      <c r="A16" s="9" t="s">
        <v>155</v>
      </c>
      <c r="B16" s="9" t="s">
        <v>149</v>
      </c>
      <c r="C16" s="33"/>
      <c r="D16" s="33"/>
      <c r="E16" s="33"/>
      <c r="F16" s="33"/>
      <c r="G16" s="33"/>
      <c r="H16" s="33"/>
      <c r="I16" s="33"/>
      <c r="J16" s="20"/>
      <c r="K16" s="20"/>
      <c r="L16" s="20"/>
      <c r="M16" s="20"/>
      <c r="N16" s="20"/>
      <c r="O16" s="20"/>
      <c r="P16" s="20"/>
      <c r="Q16" s="20"/>
      <c r="R16" s="20"/>
      <c r="S16" s="20"/>
      <c r="T16" s="20"/>
      <c r="U16" s="20"/>
      <c r="V16" s="20"/>
      <c r="W16" s="20"/>
      <c r="X16" s="20"/>
    </row>
    <row r="17" spans="1:24" ht="14.25" hidden="1" customHeight="1" x14ac:dyDescent="0.25">
      <c r="A17" s="9" t="s">
        <v>156</v>
      </c>
      <c r="B17" s="9" t="s">
        <v>151</v>
      </c>
      <c r="C17" s="34">
        <f t="shared" ref="C17:I17" si="4">C15*C16</f>
        <v>0</v>
      </c>
      <c r="D17" s="34">
        <f t="shared" si="4"/>
        <v>0</v>
      </c>
      <c r="E17" s="34">
        <f t="shared" si="4"/>
        <v>0</v>
      </c>
      <c r="F17" s="34">
        <f t="shared" si="4"/>
        <v>0</v>
      </c>
      <c r="G17" s="34">
        <f t="shared" si="4"/>
        <v>0</v>
      </c>
      <c r="H17" s="34">
        <f t="shared" si="4"/>
        <v>0</v>
      </c>
      <c r="I17" s="34">
        <f t="shared" si="4"/>
        <v>0</v>
      </c>
      <c r="J17" s="20"/>
      <c r="K17" s="20"/>
      <c r="L17" s="20"/>
      <c r="M17" s="20"/>
      <c r="N17" s="20"/>
      <c r="O17" s="20"/>
      <c r="P17" s="20"/>
      <c r="Q17" s="20"/>
      <c r="R17" s="20"/>
      <c r="S17" s="20"/>
      <c r="T17" s="20"/>
      <c r="U17" s="20"/>
      <c r="V17" s="20"/>
      <c r="W17" s="20"/>
      <c r="X17" s="20"/>
    </row>
    <row r="18" spans="1:24" ht="30" hidden="1" customHeight="1" x14ac:dyDescent="0.25">
      <c r="A18" s="30" t="s">
        <v>157</v>
      </c>
      <c r="B18" s="244" t="s">
        <v>143</v>
      </c>
      <c r="C18" s="218"/>
      <c r="D18" s="218"/>
      <c r="E18" s="218"/>
      <c r="F18" s="218"/>
      <c r="G18" s="218"/>
      <c r="H18" s="218"/>
      <c r="I18" s="218"/>
      <c r="J18" s="31"/>
      <c r="K18" s="31"/>
      <c r="L18" s="31"/>
      <c r="M18" s="31"/>
      <c r="N18" s="31"/>
      <c r="O18" s="31"/>
      <c r="P18" s="31"/>
      <c r="Q18" s="31"/>
      <c r="R18" s="31"/>
      <c r="S18" s="31"/>
      <c r="T18" s="31"/>
      <c r="U18" s="31"/>
      <c r="V18" s="31"/>
      <c r="W18" s="31"/>
      <c r="X18" s="31"/>
    </row>
    <row r="19" spans="1:24" ht="15" hidden="1" customHeight="1" x14ac:dyDescent="0.25">
      <c r="A19" s="9" t="s">
        <v>158</v>
      </c>
      <c r="B19" s="9" t="s">
        <v>145</v>
      </c>
      <c r="C19" s="33"/>
      <c r="D19" s="33"/>
      <c r="E19" s="33"/>
      <c r="F19" s="33"/>
      <c r="G19" s="33"/>
      <c r="H19" s="33"/>
      <c r="I19" s="33"/>
      <c r="J19" s="20"/>
      <c r="K19" s="20"/>
      <c r="L19" s="20"/>
      <c r="M19" s="20"/>
      <c r="N19" s="20"/>
      <c r="O19" s="20"/>
      <c r="P19" s="20"/>
      <c r="Q19" s="20"/>
      <c r="R19" s="20"/>
      <c r="S19" s="20"/>
      <c r="T19" s="20"/>
      <c r="U19" s="20"/>
      <c r="V19" s="20"/>
      <c r="W19" s="20"/>
      <c r="X19" s="20"/>
    </row>
    <row r="20" spans="1:24" ht="14.25" hidden="1" customHeight="1" x14ac:dyDescent="0.25">
      <c r="A20" s="9" t="s">
        <v>159</v>
      </c>
      <c r="B20" s="9" t="s">
        <v>147</v>
      </c>
      <c r="C20" s="33"/>
      <c r="D20" s="33"/>
      <c r="E20" s="33"/>
      <c r="F20" s="33"/>
      <c r="G20" s="33"/>
      <c r="H20" s="33"/>
      <c r="I20" s="33"/>
      <c r="J20" s="20"/>
      <c r="K20" s="20"/>
      <c r="L20" s="20"/>
      <c r="M20" s="20"/>
      <c r="N20" s="20"/>
      <c r="O20" s="20"/>
      <c r="P20" s="20"/>
      <c r="Q20" s="20"/>
      <c r="R20" s="20"/>
      <c r="S20" s="20"/>
      <c r="T20" s="20"/>
      <c r="U20" s="20"/>
      <c r="V20" s="20"/>
      <c r="W20" s="20"/>
      <c r="X20" s="20"/>
    </row>
    <row r="21" spans="1:24" ht="15" hidden="1" customHeight="1" x14ac:dyDescent="0.25">
      <c r="A21" s="9" t="s">
        <v>160</v>
      </c>
      <c r="B21" s="9" t="s">
        <v>149</v>
      </c>
      <c r="C21" s="33"/>
      <c r="D21" s="33"/>
      <c r="E21" s="33"/>
      <c r="F21" s="33"/>
      <c r="G21" s="33"/>
      <c r="H21" s="33"/>
      <c r="I21" s="33"/>
      <c r="J21" s="20"/>
      <c r="K21" s="20"/>
      <c r="L21" s="20"/>
      <c r="M21" s="20"/>
      <c r="N21" s="20"/>
      <c r="O21" s="20"/>
      <c r="P21" s="20"/>
      <c r="Q21" s="20"/>
      <c r="R21" s="20"/>
      <c r="S21" s="20"/>
      <c r="T21" s="20"/>
      <c r="U21" s="20"/>
      <c r="V21" s="20"/>
      <c r="W21" s="20"/>
      <c r="X21" s="20"/>
    </row>
    <row r="22" spans="1:24" ht="14.25" hidden="1" customHeight="1" x14ac:dyDescent="0.25">
      <c r="A22" s="9" t="s">
        <v>161</v>
      </c>
      <c r="B22" s="9" t="s">
        <v>151</v>
      </c>
      <c r="C22" s="34">
        <f t="shared" ref="C22:I22" si="5">C20*C21</f>
        <v>0</v>
      </c>
      <c r="D22" s="34">
        <f t="shared" si="5"/>
        <v>0</v>
      </c>
      <c r="E22" s="34">
        <f t="shared" si="5"/>
        <v>0</v>
      </c>
      <c r="F22" s="34">
        <f t="shared" si="5"/>
        <v>0</v>
      </c>
      <c r="G22" s="34">
        <f t="shared" si="5"/>
        <v>0</v>
      </c>
      <c r="H22" s="34">
        <f t="shared" si="5"/>
        <v>0</v>
      </c>
      <c r="I22" s="34">
        <f t="shared" si="5"/>
        <v>0</v>
      </c>
      <c r="J22" s="20"/>
      <c r="K22" s="20"/>
      <c r="L22" s="20"/>
      <c r="M22" s="20"/>
      <c r="N22" s="20"/>
      <c r="O22" s="20"/>
      <c r="P22" s="20"/>
      <c r="Q22" s="20"/>
      <c r="R22" s="20"/>
      <c r="S22" s="20"/>
      <c r="T22" s="20"/>
      <c r="U22" s="20"/>
      <c r="V22" s="20"/>
      <c r="W22" s="20"/>
      <c r="X22" s="20"/>
    </row>
    <row r="23" spans="1:24" ht="27.75" hidden="1" customHeight="1" x14ac:dyDescent="0.25">
      <c r="A23" s="30" t="s">
        <v>162</v>
      </c>
      <c r="B23" s="244" t="s">
        <v>143</v>
      </c>
      <c r="C23" s="218"/>
      <c r="D23" s="218"/>
      <c r="E23" s="218"/>
      <c r="F23" s="218"/>
      <c r="G23" s="218"/>
      <c r="H23" s="218"/>
      <c r="I23" s="218"/>
      <c r="J23" s="31"/>
      <c r="K23" s="31"/>
      <c r="L23" s="31"/>
      <c r="M23" s="31"/>
      <c r="N23" s="31"/>
      <c r="O23" s="31"/>
      <c r="P23" s="31"/>
      <c r="Q23" s="31"/>
      <c r="R23" s="31"/>
      <c r="S23" s="31"/>
      <c r="T23" s="31"/>
      <c r="U23" s="31"/>
      <c r="V23" s="31"/>
      <c r="W23" s="31"/>
      <c r="X23" s="31"/>
    </row>
    <row r="24" spans="1:24" ht="14.25" hidden="1" customHeight="1" x14ac:dyDescent="0.25">
      <c r="A24" s="9" t="s">
        <v>163</v>
      </c>
      <c r="B24" s="9" t="s">
        <v>145</v>
      </c>
      <c r="C24" s="33"/>
      <c r="D24" s="33"/>
      <c r="E24" s="33"/>
      <c r="F24" s="33"/>
      <c r="G24" s="33"/>
      <c r="H24" s="33"/>
      <c r="I24" s="33"/>
      <c r="J24" s="20"/>
      <c r="K24" s="20"/>
      <c r="L24" s="20"/>
      <c r="M24" s="20"/>
      <c r="N24" s="20"/>
      <c r="O24" s="20"/>
      <c r="P24" s="20"/>
      <c r="Q24" s="20"/>
      <c r="R24" s="20"/>
      <c r="S24" s="20"/>
      <c r="T24" s="20"/>
      <c r="U24" s="20"/>
      <c r="V24" s="20"/>
      <c r="W24" s="20"/>
      <c r="X24" s="20"/>
    </row>
    <row r="25" spans="1:24" ht="14.25" hidden="1" customHeight="1" x14ac:dyDescent="0.25">
      <c r="A25" s="9" t="s">
        <v>164</v>
      </c>
      <c r="B25" s="9" t="s">
        <v>147</v>
      </c>
      <c r="C25" s="33"/>
      <c r="D25" s="33"/>
      <c r="E25" s="33"/>
      <c r="F25" s="33"/>
      <c r="G25" s="33"/>
      <c r="H25" s="33"/>
      <c r="I25" s="33"/>
      <c r="J25" s="20"/>
      <c r="K25" s="20"/>
      <c r="L25" s="20"/>
      <c r="M25" s="20"/>
      <c r="N25" s="20"/>
      <c r="O25" s="20"/>
      <c r="P25" s="20"/>
      <c r="Q25" s="20"/>
      <c r="R25" s="20"/>
      <c r="S25" s="20"/>
      <c r="T25" s="20"/>
      <c r="U25" s="20"/>
      <c r="V25" s="20"/>
      <c r="W25" s="20"/>
      <c r="X25" s="20"/>
    </row>
    <row r="26" spans="1:24" ht="14.25" hidden="1" customHeight="1" x14ac:dyDescent="0.25">
      <c r="A26" s="9" t="s">
        <v>165</v>
      </c>
      <c r="B26" s="9" t="s">
        <v>149</v>
      </c>
      <c r="C26" s="33"/>
      <c r="D26" s="33"/>
      <c r="E26" s="33"/>
      <c r="F26" s="33"/>
      <c r="G26" s="33"/>
      <c r="H26" s="33"/>
      <c r="I26" s="33"/>
      <c r="J26" s="20"/>
      <c r="K26" s="20"/>
      <c r="L26" s="20"/>
      <c r="M26" s="20"/>
      <c r="N26" s="20"/>
      <c r="O26" s="20"/>
      <c r="P26" s="20"/>
      <c r="Q26" s="20"/>
      <c r="R26" s="20"/>
      <c r="S26" s="20"/>
      <c r="T26" s="20"/>
      <c r="U26" s="20"/>
      <c r="V26" s="20"/>
      <c r="W26" s="20"/>
      <c r="X26" s="20"/>
    </row>
    <row r="27" spans="1:24" ht="14.25" hidden="1" customHeight="1" x14ac:dyDescent="0.25">
      <c r="A27" s="9" t="s">
        <v>166</v>
      </c>
      <c r="B27" s="9" t="s">
        <v>151</v>
      </c>
      <c r="C27" s="34">
        <f t="shared" ref="C27:I27" si="6">C25*C26</f>
        <v>0</v>
      </c>
      <c r="D27" s="34">
        <f t="shared" si="6"/>
        <v>0</v>
      </c>
      <c r="E27" s="34">
        <f t="shared" si="6"/>
        <v>0</v>
      </c>
      <c r="F27" s="34">
        <f t="shared" si="6"/>
        <v>0</v>
      </c>
      <c r="G27" s="34">
        <f t="shared" si="6"/>
        <v>0</v>
      </c>
      <c r="H27" s="34">
        <f t="shared" si="6"/>
        <v>0</v>
      </c>
      <c r="I27" s="34">
        <f t="shared" si="6"/>
        <v>0</v>
      </c>
      <c r="J27" s="20"/>
      <c r="K27" s="20"/>
      <c r="L27" s="20"/>
      <c r="M27" s="20"/>
      <c r="N27" s="20"/>
      <c r="O27" s="20"/>
      <c r="P27" s="20"/>
      <c r="Q27" s="20"/>
      <c r="R27" s="20"/>
      <c r="S27" s="20"/>
      <c r="T27" s="20"/>
      <c r="U27" s="20"/>
      <c r="V27" s="20"/>
      <c r="W27" s="20"/>
      <c r="X27" s="20"/>
    </row>
    <row r="28" spans="1:24" ht="29.25" customHeight="1" x14ac:dyDescent="0.25">
      <c r="A28" s="168" t="s">
        <v>140</v>
      </c>
      <c r="B28" s="164" t="s">
        <v>614</v>
      </c>
      <c r="C28" s="138">
        <f t="shared" ref="C28:I28" si="7">C32+C36+C40+C44</f>
        <v>0</v>
      </c>
      <c r="D28" s="138">
        <f t="shared" si="7"/>
        <v>0</v>
      </c>
      <c r="E28" s="138">
        <f t="shared" si="7"/>
        <v>0</v>
      </c>
      <c r="F28" s="138">
        <f t="shared" si="7"/>
        <v>0</v>
      </c>
      <c r="G28" s="138">
        <f t="shared" si="7"/>
        <v>0</v>
      </c>
      <c r="H28" s="138">
        <f t="shared" si="7"/>
        <v>0</v>
      </c>
      <c r="I28" s="138">
        <f t="shared" si="7"/>
        <v>0</v>
      </c>
      <c r="J28" s="20"/>
      <c r="K28" s="20"/>
      <c r="L28" s="20"/>
      <c r="M28" s="20"/>
      <c r="N28" s="20"/>
      <c r="O28" s="20"/>
      <c r="P28" s="20"/>
      <c r="Q28" s="20"/>
      <c r="R28" s="20"/>
      <c r="S28" s="20"/>
      <c r="T28" s="20"/>
      <c r="U28" s="20"/>
      <c r="V28" s="20"/>
      <c r="W28" s="20"/>
      <c r="X28" s="20"/>
    </row>
    <row r="29" spans="1:24" ht="30" customHeight="1" x14ac:dyDescent="0.25">
      <c r="A29" s="169" t="s">
        <v>142</v>
      </c>
      <c r="B29" s="245" t="s">
        <v>615</v>
      </c>
      <c r="C29" s="211"/>
      <c r="D29" s="211"/>
      <c r="E29" s="211"/>
      <c r="F29" s="211"/>
      <c r="G29" s="211"/>
      <c r="H29" s="211"/>
      <c r="I29" s="211"/>
      <c r="J29" s="31"/>
      <c r="K29" s="31"/>
      <c r="L29" s="31"/>
      <c r="M29" s="31"/>
      <c r="N29" s="31"/>
      <c r="O29" s="31"/>
      <c r="P29" s="31"/>
      <c r="Q29" s="31"/>
      <c r="R29" s="31"/>
      <c r="S29" s="31"/>
      <c r="T29" s="31"/>
      <c r="U29" s="31"/>
      <c r="V29" s="31"/>
      <c r="W29" s="31"/>
      <c r="X29" s="31"/>
    </row>
    <row r="30" spans="1:24" ht="14.25" customHeight="1" x14ac:dyDescent="0.25">
      <c r="A30" s="166" t="s">
        <v>144</v>
      </c>
      <c r="B30" s="165" t="s">
        <v>616</v>
      </c>
      <c r="C30" s="139"/>
      <c r="D30" s="139"/>
      <c r="E30" s="139"/>
      <c r="F30" s="139"/>
      <c r="G30" s="139"/>
      <c r="H30" s="139"/>
      <c r="I30" s="139"/>
      <c r="J30" s="20"/>
      <c r="K30" s="20"/>
      <c r="L30" s="20"/>
      <c r="M30" s="20"/>
      <c r="N30" s="20"/>
      <c r="O30" s="20"/>
      <c r="P30" s="20"/>
      <c r="Q30" s="20"/>
      <c r="R30" s="20"/>
      <c r="S30" s="20"/>
      <c r="T30" s="20"/>
      <c r="U30" s="20"/>
      <c r="V30" s="20"/>
      <c r="W30" s="20"/>
      <c r="X30" s="20"/>
    </row>
    <row r="31" spans="1:24" ht="14.25" customHeight="1" x14ac:dyDescent="0.25">
      <c r="A31" s="166" t="s">
        <v>146</v>
      </c>
      <c r="B31" s="166" t="s">
        <v>617</v>
      </c>
      <c r="C31" s="33"/>
      <c r="D31" s="33"/>
      <c r="E31" s="33"/>
      <c r="F31" s="33"/>
      <c r="G31" s="33"/>
      <c r="H31" s="33"/>
      <c r="I31" s="33"/>
      <c r="J31" s="20"/>
      <c r="K31" s="20"/>
      <c r="L31" s="20"/>
      <c r="M31" s="20"/>
      <c r="N31" s="20"/>
      <c r="O31" s="20"/>
      <c r="P31" s="20"/>
      <c r="Q31" s="20"/>
      <c r="R31" s="20"/>
      <c r="S31" s="20"/>
      <c r="T31" s="20"/>
      <c r="U31" s="20"/>
      <c r="V31" s="20"/>
      <c r="W31" s="20"/>
      <c r="X31" s="20"/>
    </row>
    <row r="32" spans="1:24" ht="14.25" customHeight="1" x14ac:dyDescent="0.25">
      <c r="A32" s="166" t="s">
        <v>148</v>
      </c>
      <c r="B32" s="140" t="s">
        <v>151</v>
      </c>
      <c r="C32" s="141">
        <f t="shared" ref="C32:I32" si="8">C30*C31</f>
        <v>0</v>
      </c>
      <c r="D32" s="141">
        <f t="shared" si="8"/>
        <v>0</v>
      </c>
      <c r="E32" s="141">
        <f t="shared" si="8"/>
        <v>0</v>
      </c>
      <c r="F32" s="141">
        <f t="shared" si="8"/>
        <v>0</v>
      </c>
      <c r="G32" s="141">
        <f t="shared" si="8"/>
        <v>0</v>
      </c>
      <c r="H32" s="141">
        <f t="shared" si="8"/>
        <v>0</v>
      </c>
      <c r="I32" s="141">
        <f t="shared" si="8"/>
        <v>0</v>
      </c>
      <c r="J32" s="20"/>
      <c r="K32" s="20"/>
      <c r="L32" s="20"/>
      <c r="M32" s="20"/>
      <c r="N32" s="20"/>
      <c r="O32" s="20"/>
      <c r="P32" s="20"/>
      <c r="Q32" s="20"/>
      <c r="R32" s="20"/>
      <c r="S32" s="20"/>
      <c r="T32" s="20"/>
      <c r="U32" s="20"/>
      <c r="V32" s="20"/>
      <c r="W32" s="20"/>
      <c r="X32" s="20"/>
    </row>
    <row r="33" spans="1:24" ht="30" customHeight="1" x14ac:dyDescent="0.25">
      <c r="A33" s="169" t="s">
        <v>152</v>
      </c>
      <c r="B33" s="245" t="s">
        <v>615</v>
      </c>
      <c r="C33" s="211"/>
      <c r="D33" s="211"/>
      <c r="E33" s="211"/>
      <c r="F33" s="211"/>
      <c r="G33" s="211"/>
      <c r="H33" s="211"/>
      <c r="I33" s="211"/>
      <c r="J33" s="31"/>
      <c r="K33" s="31"/>
      <c r="L33" s="31"/>
      <c r="M33" s="31"/>
      <c r="N33" s="31"/>
      <c r="O33" s="31"/>
      <c r="P33" s="31"/>
      <c r="Q33" s="31"/>
      <c r="R33" s="31"/>
      <c r="S33" s="31"/>
      <c r="T33" s="31"/>
      <c r="U33" s="31"/>
      <c r="V33" s="31"/>
      <c r="W33" s="31"/>
      <c r="X33" s="31"/>
    </row>
    <row r="34" spans="1:24" ht="14.25" customHeight="1" x14ac:dyDescent="0.25">
      <c r="A34" s="166" t="s">
        <v>153</v>
      </c>
      <c r="B34" s="167" t="s">
        <v>618</v>
      </c>
      <c r="C34" s="139"/>
      <c r="D34" s="139"/>
      <c r="E34" s="139"/>
      <c r="F34" s="139"/>
      <c r="G34" s="139"/>
      <c r="H34" s="139"/>
      <c r="I34" s="139"/>
      <c r="J34" s="20"/>
      <c r="K34" s="20"/>
      <c r="L34" s="20"/>
      <c r="M34" s="20"/>
      <c r="N34" s="20"/>
      <c r="O34" s="20"/>
      <c r="P34" s="20"/>
      <c r="Q34" s="20"/>
      <c r="R34" s="20"/>
      <c r="S34" s="20"/>
      <c r="T34" s="20"/>
      <c r="U34" s="20"/>
      <c r="V34" s="20"/>
      <c r="W34" s="20"/>
      <c r="X34" s="20"/>
    </row>
    <row r="35" spans="1:24" ht="14.25" customHeight="1" x14ac:dyDescent="0.25">
      <c r="A35" s="166" t="s">
        <v>154</v>
      </c>
      <c r="B35" s="166" t="s">
        <v>617</v>
      </c>
      <c r="C35" s="33"/>
      <c r="D35" s="33"/>
      <c r="E35" s="33"/>
      <c r="F35" s="33"/>
      <c r="G35" s="33"/>
      <c r="H35" s="33"/>
      <c r="I35" s="33"/>
      <c r="J35" s="20"/>
      <c r="K35" s="20"/>
      <c r="L35" s="20"/>
      <c r="M35" s="20"/>
      <c r="N35" s="20"/>
      <c r="O35" s="20"/>
      <c r="P35" s="20"/>
      <c r="Q35" s="20"/>
      <c r="R35" s="20"/>
      <c r="S35" s="20"/>
      <c r="T35" s="20"/>
      <c r="U35" s="20"/>
      <c r="V35" s="20"/>
      <c r="W35" s="20"/>
      <c r="X35" s="20"/>
    </row>
    <row r="36" spans="1:24" ht="14.25" customHeight="1" x14ac:dyDescent="0.25">
      <c r="A36" s="166" t="s">
        <v>155</v>
      </c>
      <c r="B36" s="140" t="s">
        <v>151</v>
      </c>
      <c r="C36" s="141">
        <f t="shared" ref="C36:I36" si="9">C34*C35</f>
        <v>0</v>
      </c>
      <c r="D36" s="141">
        <f t="shared" si="9"/>
        <v>0</v>
      </c>
      <c r="E36" s="141">
        <f t="shared" si="9"/>
        <v>0</v>
      </c>
      <c r="F36" s="141">
        <f t="shared" si="9"/>
        <v>0</v>
      </c>
      <c r="G36" s="141">
        <f t="shared" si="9"/>
        <v>0</v>
      </c>
      <c r="H36" s="141">
        <f t="shared" si="9"/>
        <v>0</v>
      </c>
      <c r="I36" s="141">
        <f t="shared" si="9"/>
        <v>0</v>
      </c>
      <c r="J36" s="20"/>
      <c r="K36" s="20"/>
      <c r="L36" s="20"/>
      <c r="M36" s="20"/>
      <c r="N36" s="20"/>
      <c r="O36" s="20"/>
      <c r="P36" s="20"/>
      <c r="Q36" s="20"/>
      <c r="R36" s="20"/>
      <c r="S36" s="20"/>
      <c r="T36" s="20"/>
      <c r="U36" s="20"/>
      <c r="V36" s="20"/>
      <c r="W36" s="20"/>
      <c r="X36" s="20"/>
    </row>
    <row r="37" spans="1:24" ht="30.75" customHeight="1" x14ac:dyDescent="0.25">
      <c r="A37" s="169" t="s">
        <v>157</v>
      </c>
      <c r="B37" s="245" t="s">
        <v>615</v>
      </c>
      <c r="C37" s="211"/>
      <c r="D37" s="211"/>
      <c r="E37" s="211"/>
      <c r="F37" s="211"/>
      <c r="G37" s="211"/>
      <c r="H37" s="211"/>
      <c r="I37" s="211"/>
      <c r="J37" s="31"/>
      <c r="K37" s="31"/>
      <c r="L37" s="31"/>
      <c r="M37" s="31"/>
      <c r="N37" s="31"/>
      <c r="O37" s="31"/>
      <c r="P37" s="31"/>
      <c r="Q37" s="31"/>
      <c r="R37" s="31"/>
      <c r="S37" s="31"/>
      <c r="T37" s="31"/>
      <c r="U37" s="31"/>
      <c r="V37" s="31"/>
      <c r="W37" s="31"/>
      <c r="X37" s="31"/>
    </row>
    <row r="38" spans="1:24" ht="14.25" customHeight="1" x14ac:dyDescent="0.25">
      <c r="A38" s="166" t="s">
        <v>158</v>
      </c>
      <c r="B38" s="167" t="s">
        <v>618</v>
      </c>
      <c r="C38" s="139"/>
      <c r="D38" s="139"/>
      <c r="E38" s="139"/>
      <c r="F38" s="139"/>
      <c r="G38" s="139"/>
      <c r="H38" s="139"/>
      <c r="I38" s="139"/>
      <c r="J38" s="20"/>
      <c r="K38" s="20"/>
      <c r="L38" s="20"/>
      <c r="M38" s="20"/>
      <c r="N38" s="20"/>
      <c r="O38" s="20"/>
      <c r="P38" s="20"/>
      <c r="Q38" s="20"/>
      <c r="R38" s="20"/>
      <c r="S38" s="20"/>
      <c r="T38" s="20"/>
      <c r="U38" s="20"/>
      <c r="V38" s="20"/>
      <c r="W38" s="20"/>
      <c r="X38" s="20"/>
    </row>
    <row r="39" spans="1:24" ht="14.25" customHeight="1" x14ac:dyDescent="0.25">
      <c r="A39" s="166" t="s">
        <v>159</v>
      </c>
      <c r="B39" s="166" t="s">
        <v>617</v>
      </c>
      <c r="C39" s="33"/>
      <c r="D39" s="33"/>
      <c r="E39" s="33"/>
      <c r="F39" s="33"/>
      <c r="G39" s="33"/>
      <c r="H39" s="33"/>
      <c r="I39" s="33"/>
      <c r="J39" s="20"/>
      <c r="K39" s="20"/>
      <c r="L39" s="20"/>
      <c r="M39" s="20"/>
      <c r="N39" s="20"/>
      <c r="O39" s="20"/>
      <c r="P39" s="20"/>
      <c r="Q39" s="20"/>
      <c r="R39" s="20"/>
      <c r="S39" s="20"/>
      <c r="T39" s="20"/>
      <c r="U39" s="20"/>
      <c r="V39" s="20"/>
      <c r="W39" s="20"/>
      <c r="X39" s="20"/>
    </row>
    <row r="40" spans="1:24" ht="14.25" customHeight="1" x14ac:dyDescent="0.25">
      <c r="A40" s="166" t="s">
        <v>160</v>
      </c>
      <c r="B40" s="140" t="s">
        <v>151</v>
      </c>
      <c r="C40" s="141">
        <f t="shared" ref="C40:I40" si="10">C38*C39</f>
        <v>0</v>
      </c>
      <c r="D40" s="141">
        <f t="shared" si="10"/>
        <v>0</v>
      </c>
      <c r="E40" s="141">
        <f t="shared" si="10"/>
        <v>0</v>
      </c>
      <c r="F40" s="141">
        <f t="shared" si="10"/>
        <v>0</v>
      </c>
      <c r="G40" s="141">
        <f t="shared" si="10"/>
        <v>0</v>
      </c>
      <c r="H40" s="141">
        <f t="shared" si="10"/>
        <v>0</v>
      </c>
      <c r="I40" s="141">
        <f t="shared" si="10"/>
        <v>0</v>
      </c>
      <c r="J40" s="20"/>
      <c r="K40" s="20"/>
      <c r="L40" s="20"/>
      <c r="M40" s="20"/>
      <c r="N40" s="20"/>
      <c r="O40" s="20"/>
      <c r="P40" s="20"/>
      <c r="Q40" s="20"/>
      <c r="R40" s="20"/>
      <c r="S40" s="20"/>
      <c r="T40" s="20"/>
      <c r="U40" s="20"/>
      <c r="V40" s="20"/>
      <c r="W40" s="20"/>
      <c r="X40" s="20"/>
    </row>
    <row r="41" spans="1:24" ht="30" customHeight="1" x14ac:dyDescent="0.25">
      <c r="A41" s="169" t="s">
        <v>162</v>
      </c>
      <c r="B41" s="245" t="s">
        <v>615</v>
      </c>
      <c r="C41" s="211"/>
      <c r="D41" s="211"/>
      <c r="E41" s="211"/>
      <c r="F41" s="211"/>
      <c r="G41" s="211"/>
      <c r="H41" s="211"/>
      <c r="I41" s="211"/>
      <c r="J41" s="31"/>
      <c r="K41" s="31"/>
      <c r="L41" s="31"/>
      <c r="M41" s="31"/>
      <c r="N41" s="31"/>
      <c r="O41" s="31"/>
      <c r="P41" s="31"/>
      <c r="Q41" s="31"/>
      <c r="R41" s="31"/>
      <c r="S41" s="31"/>
      <c r="T41" s="31"/>
      <c r="U41" s="31"/>
      <c r="V41" s="31"/>
      <c r="W41" s="31"/>
      <c r="X41" s="31"/>
    </row>
    <row r="42" spans="1:24" ht="14.25" customHeight="1" x14ac:dyDescent="0.25">
      <c r="A42" s="166" t="s">
        <v>163</v>
      </c>
      <c r="B42" s="165" t="s">
        <v>618</v>
      </c>
      <c r="C42" s="139"/>
      <c r="D42" s="139"/>
      <c r="E42" s="139"/>
      <c r="F42" s="139"/>
      <c r="G42" s="139"/>
      <c r="H42" s="139"/>
      <c r="I42" s="139"/>
      <c r="J42" s="20"/>
      <c r="K42" s="20"/>
      <c r="L42" s="20"/>
      <c r="M42" s="20"/>
      <c r="N42" s="20"/>
      <c r="O42" s="20"/>
      <c r="P42" s="20"/>
      <c r="Q42" s="20"/>
      <c r="R42" s="20"/>
      <c r="S42" s="20"/>
      <c r="T42" s="20"/>
      <c r="U42" s="20"/>
      <c r="V42" s="20"/>
      <c r="W42" s="20"/>
      <c r="X42" s="20"/>
    </row>
    <row r="43" spans="1:24" ht="14.25" customHeight="1" x14ac:dyDescent="0.25">
      <c r="A43" s="166" t="s">
        <v>164</v>
      </c>
      <c r="B43" s="166" t="s">
        <v>619</v>
      </c>
      <c r="C43" s="33"/>
      <c r="D43" s="33"/>
      <c r="E43" s="33"/>
      <c r="F43" s="33"/>
      <c r="G43" s="33"/>
      <c r="H43" s="33"/>
      <c r="I43" s="33"/>
      <c r="J43" s="20"/>
      <c r="K43" s="20"/>
      <c r="L43" s="20"/>
      <c r="M43" s="20"/>
      <c r="N43" s="20"/>
      <c r="O43" s="20"/>
      <c r="P43" s="20"/>
      <c r="Q43" s="20"/>
      <c r="R43" s="20"/>
      <c r="S43" s="20"/>
      <c r="T43" s="20"/>
      <c r="U43" s="20"/>
      <c r="V43" s="20"/>
      <c r="W43" s="20"/>
      <c r="X43" s="20"/>
    </row>
    <row r="44" spans="1:24" ht="14.25" customHeight="1" x14ac:dyDescent="0.25">
      <c r="A44" s="166" t="s">
        <v>165</v>
      </c>
      <c r="B44" s="9" t="s">
        <v>151</v>
      </c>
      <c r="C44" s="34">
        <f t="shared" ref="C44:I44" si="11">C42*C43</f>
        <v>0</v>
      </c>
      <c r="D44" s="34">
        <f t="shared" si="11"/>
        <v>0</v>
      </c>
      <c r="E44" s="34">
        <f t="shared" si="11"/>
        <v>0</v>
      </c>
      <c r="F44" s="34">
        <f t="shared" si="11"/>
        <v>0</v>
      </c>
      <c r="G44" s="34">
        <f t="shared" si="11"/>
        <v>0</v>
      </c>
      <c r="H44" s="34">
        <f t="shared" si="11"/>
        <v>0</v>
      </c>
      <c r="I44" s="34">
        <f t="shared" si="11"/>
        <v>0</v>
      </c>
      <c r="J44" s="20"/>
      <c r="K44" s="20"/>
      <c r="L44" s="20"/>
      <c r="M44" s="20"/>
      <c r="N44" s="20"/>
      <c r="O44" s="20"/>
      <c r="P44" s="20"/>
      <c r="Q44" s="20"/>
      <c r="R44" s="20"/>
      <c r="S44" s="20"/>
      <c r="T44" s="20"/>
      <c r="U44" s="20"/>
      <c r="V44" s="20"/>
      <c r="W44" s="20"/>
      <c r="X44" s="20"/>
    </row>
    <row r="45" spans="1:24" ht="29.25" customHeight="1" thickBot="1" x14ac:dyDescent="0.3">
      <c r="A45" s="164" t="s">
        <v>167</v>
      </c>
      <c r="B45" s="137" t="s">
        <v>168</v>
      </c>
      <c r="C45" s="180"/>
      <c r="D45" s="180"/>
      <c r="E45" s="180"/>
      <c r="F45" s="180"/>
      <c r="G45" s="180"/>
      <c r="H45" s="180"/>
      <c r="I45" s="180"/>
      <c r="J45" s="20"/>
      <c r="K45" s="20"/>
      <c r="L45" s="20"/>
      <c r="M45" s="20"/>
      <c r="N45" s="20"/>
      <c r="O45" s="20"/>
      <c r="P45" s="20"/>
      <c r="Q45" s="20"/>
      <c r="R45" s="20"/>
      <c r="S45" s="20"/>
      <c r="T45" s="20"/>
      <c r="U45" s="20"/>
      <c r="V45" s="20"/>
      <c r="W45" s="20"/>
      <c r="X45" s="20"/>
    </row>
    <row r="46" spans="1:24" ht="14.25" customHeight="1" thickBot="1" x14ac:dyDescent="0.3">
      <c r="A46" s="184" t="s">
        <v>169</v>
      </c>
      <c r="B46" s="185" t="s">
        <v>170</v>
      </c>
      <c r="C46" s="186">
        <f t="shared" ref="C46:I46" si="12">C47+C58+C68</f>
        <v>0</v>
      </c>
      <c r="D46" s="186">
        <f>D47+D58+D68</f>
        <v>0</v>
      </c>
      <c r="E46" s="186">
        <f t="shared" si="12"/>
        <v>0</v>
      </c>
      <c r="F46" s="186">
        <f t="shared" si="12"/>
        <v>0</v>
      </c>
      <c r="G46" s="186">
        <f t="shared" si="12"/>
        <v>0</v>
      </c>
      <c r="H46" s="186">
        <f t="shared" si="12"/>
        <v>0</v>
      </c>
      <c r="I46" s="187">
        <f t="shared" si="12"/>
        <v>0</v>
      </c>
      <c r="J46" s="20"/>
      <c r="K46" s="20"/>
      <c r="L46" s="20"/>
      <c r="M46" s="20"/>
      <c r="N46" s="20"/>
      <c r="O46" s="20"/>
      <c r="P46" s="20"/>
      <c r="Q46" s="20"/>
      <c r="R46" s="20"/>
      <c r="S46" s="20"/>
      <c r="T46" s="20"/>
      <c r="U46" s="20"/>
      <c r="V46" s="20"/>
      <c r="W46" s="20"/>
      <c r="X46" s="20"/>
    </row>
    <row r="47" spans="1:24" ht="14.25" customHeight="1" x14ac:dyDescent="0.25">
      <c r="A47" s="181" t="s">
        <v>171</v>
      </c>
      <c r="B47" s="182" t="s">
        <v>172</v>
      </c>
      <c r="C47" s="183">
        <f t="shared" ref="C47" si="13">SUM(C48:C56)</f>
        <v>0</v>
      </c>
      <c r="D47" s="183">
        <f>SUM(D48:D56)-D57</f>
        <v>0</v>
      </c>
      <c r="E47" s="183">
        <f t="shared" ref="E47:I47" si="14">SUM(E48:E56)-E57</f>
        <v>0</v>
      </c>
      <c r="F47" s="183">
        <f t="shared" si="14"/>
        <v>0</v>
      </c>
      <c r="G47" s="183">
        <f t="shared" si="14"/>
        <v>0</v>
      </c>
      <c r="H47" s="183">
        <f t="shared" si="14"/>
        <v>0</v>
      </c>
      <c r="I47" s="183">
        <f t="shared" si="14"/>
        <v>0</v>
      </c>
      <c r="J47" s="37"/>
      <c r="K47" s="37"/>
      <c r="L47" s="37"/>
      <c r="M47" s="37"/>
      <c r="N47" s="37"/>
      <c r="O47" s="37"/>
      <c r="P47" s="37"/>
      <c r="Q47" s="37"/>
      <c r="R47" s="37"/>
      <c r="S47" s="37"/>
      <c r="T47" s="37"/>
      <c r="U47" s="37"/>
      <c r="V47" s="37"/>
      <c r="W47" s="37"/>
      <c r="X47" s="37"/>
    </row>
    <row r="48" spans="1:24" ht="14.25" customHeight="1" x14ac:dyDescent="0.25">
      <c r="A48" s="38" t="s">
        <v>173</v>
      </c>
      <c r="B48" s="33"/>
      <c r="C48" s="33"/>
      <c r="D48" s="33"/>
      <c r="E48" s="33"/>
      <c r="F48" s="33"/>
      <c r="G48" s="33"/>
      <c r="H48" s="39"/>
      <c r="I48" s="39"/>
      <c r="J48" s="20"/>
      <c r="K48" s="20"/>
      <c r="L48" s="20"/>
      <c r="M48" s="20"/>
      <c r="N48" s="20"/>
      <c r="O48" s="20"/>
      <c r="P48" s="20"/>
      <c r="Q48" s="20"/>
      <c r="R48" s="20"/>
      <c r="S48" s="20"/>
      <c r="T48" s="20"/>
      <c r="U48" s="20"/>
      <c r="V48" s="20"/>
      <c r="W48" s="20"/>
      <c r="X48" s="20"/>
    </row>
    <row r="49" spans="1:24" ht="14.25" customHeight="1" x14ac:dyDescent="0.25">
      <c r="A49" s="38" t="s">
        <v>174</v>
      </c>
      <c r="B49" s="33"/>
      <c r="C49" s="33"/>
      <c r="D49" s="33"/>
      <c r="E49" s="33"/>
      <c r="F49" s="33"/>
      <c r="G49" s="33"/>
      <c r="H49" s="33"/>
      <c r="I49" s="33"/>
      <c r="J49" s="20"/>
      <c r="K49" s="20"/>
      <c r="L49" s="20"/>
      <c r="M49" s="20"/>
      <c r="N49" s="20"/>
      <c r="O49" s="20"/>
      <c r="P49" s="20"/>
      <c r="Q49" s="20"/>
      <c r="R49" s="20"/>
      <c r="S49" s="20"/>
      <c r="T49" s="20"/>
      <c r="U49" s="20"/>
      <c r="V49" s="20"/>
      <c r="W49" s="20"/>
      <c r="X49" s="20"/>
    </row>
    <row r="50" spans="1:24" ht="14.25" customHeight="1" x14ac:dyDescent="0.25">
      <c r="A50" s="38" t="s">
        <v>175</v>
      </c>
      <c r="B50" s="33"/>
      <c r="C50" s="33"/>
      <c r="D50" s="33"/>
      <c r="E50" s="33"/>
      <c r="F50" s="33"/>
      <c r="G50" s="33"/>
      <c r="H50" s="33"/>
      <c r="I50" s="33"/>
      <c r="J50" s="20"/>
      <c r="K50" s="20"/>
      <c r="L50" s="20"/>
      <c r="M50" s="20"/>
      <c r="N50" s="20"/>
      <c r="O50" s="20"/>
      <c r="P50" s="20"/>
      <c r="Q50" s="20"/>
      <c r="R50" s="20"/>
      <c r="S50" s="20"/>
      <c r="T50" s="20"/>
      <c r="U50" s="20"/>
      <c r="V50" s="20"/>
      <c r="W50" s="20"/>
      <c r="X50" s="20"/>
    </row>
    <row r="51" spans="1:24" ht="14.25" customHeight="1" x14ac:dyDescent="0.25">
      <c r="A51" s="38" t="s">
        <v>176</v>
      </c>
      <c r="B51" s="33"/>
      <c r="C51" s="33"/>
      <c r="D51" s="33"/>
      <c r="E51" s="33"/>
      <c r="F51" s="33"/>
      <c r="G51" s="33"/>
      <c r="H51" s="33"/>
      <c r="I51" s="33"/>
      <c r="J51" s="20"/>
      <c r="K51" s="20"/>
      <c r="L51" s="20"/>
      <c r="M51" s="20"/>
      <c r="N51" s="20"/>
      <c r="O51" s="20"/>
      <c r="P51" s="20"/>
      <c r="Q51" s="20"/>
      <c r="R51" s="20"/>
      <c r="S51" s="20"/>
      <c r="T51" s="20"/>
      <c r="U51" s="20"/>
      <c r="V51" s="20"/>
      <c r="W51" s="20"/>
      <c r="X51" s="20"/>
    </row>
    <row r="52" spans="1:24" ht="14.25" customHeight="1" x14ac:dyDescent="0.25">
      <c r="A52" s="38" t="s">
        <v>177</v>
      </c>
      <c r="B52" s="33"/>
      <c r="C52" s="33"/>
      <c r="D52" s="33"/>
      <c r="E52" s="33"/>
      <c r="F52" s="33"/>
      <c r="G52" s="33"/>
      <c r="H52" s="33"/>
      <c r="I52" s="33"/>
      <c r="J52" s="20"/>
      <c r="K52" s="20"/>
      <c r="L52" s="20"/>
      <c r="M52" s="20"/>
      <c r="N52" s="20"/>
      <c r="O52" s="20"/>
      <c r="P52" s="20"/>
      <c r="Q52" s="20"/>
      <c r="R52" s="20"/>
      <c r="S52" s="20"/>
      <c r="T52" s="20"/>
      <c r="U52" s="20"/>
      <c r="V52" s="20"/>
      <c r="W52" s="20"/>
      <c r="X52" s="20"/>
    </row>
    <row r="53" spans="1:24" ht="14.25" customHeight="1" x14ac:dyDescent="0.25">
      <c r="A53" s="38" t="s">
        <v>178</v>
      </c>
      <c r="B53" s="33"/>
      <c r="C53" s="33"/>
      <c r="D53" s="33"/>
      <c r="E53" s="33"/>
      <c r="F53" s="33"/>
      <c r="G53" s="33"/>
      <c r="H53" s="33"/>
      <c r="I53" s="33"/>
      <c r="J53" s="20"/>
      <c r="K53" s="20"/>
      <c r="L53" s="20"/>
      <c r="M53" s="20"/>
      <c r="N53" s="20"/>
      <c r="O53" s="20"/>
      <c r="P53" s="20"/>
      <c r="Q53" s="20"/>
      <c r="R53" s="20"/>
      <c r="S53" s="20"/>
      <c r="T53" s="20"/>
      <c r="U53" s="20"/>
      <c r="V53" s="20"/>
      <c r="W53" s="20"/>
      <c r="X53" s="20"/>
    </row>
    <row r="54" spans="1:24" ht="14.25" customHeight="1" x14ac:dyDescent="0.25">
      <c r="A54" s="38" t="s">
        <v>179</v>
      </c>
      <c r="B54" s="33"/>
      <c r="C54" s="33"/>
      <c r="D54" s="33"/>
      <c r="E54" s="33"/>
      <c r="F54" s="33"/>
      <c r="G54" s="33"/>
      <c r="H54" s="33"/>
      <c r="I54" s="33"/>
      <c r="J54" s="20"/>
      <c r="K54" s="20"/>
      <c r="L54" s="20"/>
      <c r="M54" s="20"/>
      <c r="N54" s="20"/>
      <c r="O54" s="20"/>
      <c r="P54" s="20"/>
      <c r="Q54" s="20"/>
      <c r="R54" s="20"/>
      <c r="S54" s="20"/>
      <c r="T54" s="20"/>
      <c r="U54" s="20"/>
      <c r="V54" s="20"/>
      <c r="W54" s="20"/>
      <c r="X54" s="20"/>
    </row>
    <row r="55" spans="1:24" ht="14.25" customHeight="1" x14ac:dyDescent="0.25">
      <c r="A55" s="38" t="s">
        <v>180</v>
      </c>
      <c r="B55" s="33"/>
      <c r="C55" s="33"/>
      <c r="D55" s="33"/>
      <c r="E55" s="33"/>
      <c r="F55" s="33"/>
      <c r="G55" s="33"/>
      <c r="H55" s="33"/>
      <c r="I55" s="33"/>
      <c r="J55" s="20"/>
      <c r="K55" s="20"/>
      <c r="L55" s="20"/>
      <c r="M55" s="20"/>
      <c r="N55" s="20"/>
      <c r="O55" s="20"/>
      <c r="P55" s="20"/>
      <c r="Q55" s="20"/>
      <c r="R55" s="20"/>
      <c r="S55" s="20"/>
      <c r="T55" s="20"/>
      <c r="U55" s="20"/>
      <c r="V55" s="20"/>
      <c r="W55" s="20"/>
      <c r="X55" s="20"/>
    </row>
    <row r="56" spans="1:24" ht="33" customHeight="1" x14ac:dyDescent="0.25">
      <c r="A56" s="38" t="s">
        <v>181</v>
      </c>
      <c r="B56" s="9" t="s">
        <v>182</v>
      </c>
      <c r="C56" s="33"/>
      <c r="D56" s="33"/>
      <c r="E56" s="33"/>
      <c r="F56" s="33"/>
      <c r="G56" s="33"/>
      <c r="H56" s="33"/>
      <c r="I56" s="33"/>
      <c r="J56" s="20"/>
      <c r="K56" s="40"/>
      <c r="L56" s="20"/>
      <c r="M56" s="20"/>
      <c r="N56" s="20"/>
      <c r="O56" s="20"/>
      <c r="P56" s="20"/>
      <c r="Q56" s="20"/>
      <c r="R56" s="20"/>
      <c r="S56" s="20"/>
      <c r="T56" s="20"/>
      <c r="U56" s="20"/>
      <c r="V56" s="20"/>
      <c r="W56" s="20"/>
      <c r="X56" s="20"/>
    </row>
    <row r="57" spans="1:24" ht="28.5" customHeight="1" x14ac:dyDescent="0.25">
      <c r="A57" s="38" t="s">
        <v>183</v>
      </c>
      <c r="B57" s="9" t="s">
        <v>184</v>
      </c>
      <c r="C57" s="33"/>
      <c r="D57" s="33"/>
      <c r="E57" s="33"/>
      <c r="F57" s="33"/>
      <c r="G57" s="33"/>
      <c r="H57" s="33"/>
      <c r="I57" s="33"/>
      <c r="J57" s="20"/>
      <c r="K57" s="40"/>
      <c r="L57" s="20"/>
      <c r="M57" s="20"/>
      <c r="N57" s="20"/>
      <c r="O57" s="20"/>
      <c r="P57" s="20"/>
      <c r="Q57" s="20"/>
      <c r="R57" s="20"/>
      <c r="S57" s="20"/>
      <c r="T57" s="20"/>
      <c r="U57" s="20"/>
      <c r="V57" s="20"/>
      <c r="W57" s="20"/>
      <c r="X57" s="20"/>
    </row>
    <row r="58" spans="1:24" ht="14.25" customHeight="1" x14ac:dyDescent="0.25">
      <c r="A58" s="35" t="s">
        <v>185</v>
      </c>
      <c r="B58" s="23" t="s">
        <v>186</v>
      </c>
      <c r="C58" s="36">
        <f t="shared" ref="C58" si="15">C59+C62</f>
        <v>0</v>
      </c>
      <c r="D58" s="36">
        <f>D59+D62</f>
        <v>0</v>
      </c>
      <c r="E58" s="36">
        <f t="shared" ref="E58:I58" si="16">E59+E62</f>
        <v>0</v>
      </c>
      <c r="F58" s="36">
        <f t="shared" si="16"/>
        <v>0</v>
      </c>
      <c r="G58" s="36">
        <f t="shared" si="16"/>
        <v>0</v>
      </c>
      <c r="H58" s="36">
        <f t="shared" si="16"/>
        <v>0</v>
      </c>
      <c r="I58" s="36">
        <f t="shared" si="16"/>
        <v>0</v>
      </c>
      <c r="J58" s="37"/>
      <c r="K58" s="37"/>
      <c r="L58" s="37"/>
      <c r="M58" s="37"/>
      <c r="N58" s="37"/>
      <c r="O58" s="37"/>
      <c r="P58" s="37"/>
      <c r="Q58" s="37"/>
      <c r="R58" s="37"/>
      <c r="S58" s="37"/>
      <c r="T58" s="37"/>
      <c r="U58" s="37"/>
      <c r="V58" s="37"/>
      <c r="W58" s="37"/>
      <c r="X58" s="37"/>
    </row>
    <row r="59" spans="1:24" ht="14.25" customHeight="1" x14ac:dyDescent="0.25">
      <c r="A59" s="23" t="s">
        <v>187</v>
      </c>
      <c r="B59" s="23" t="s">
        <v>188</v>
      </c>
      <c r="C59" s="36">
        <f t="shared" ref="C59:I59" si="17">SUM(C60:C61)</f>
        <v>0</v>
      </c>
      <c r="D59" s="36">
        <f t="shared" si="17"/>
        <v>0</v>
      </c>
      <c r="E59" s="36">
        <f t="shared" si="17"/>
        <v>0</v>
      </c>
      <c r="F59" s="36">
        <f t="shared" si="17"/>
        <v>0</v>
      </c>
      <c r="G59" s="36">
        <f t="shared" si="17"/>
        <v>0</v>
      </c>
      <c r="H59" s="36">
        <f t="shared" si="17"/>
        <v>0</v>
      </c>
      <c r="I59" s="36">
        <f t="shared" si="17"/>
        <v>0</v>
      </c>
      <c r="J59" s="37"/>
      <c r="K59" s="37"/>
      <c r="L59" s="37"/>
      <c r="M59" s="37"/>
      <c r="N59" s="37"/>
      <c r="O59" s="37"/>
      <c r="P59" s="37"/>
      <c r="Q59" s="37"/>
      <c r="R59" s="37"/>
      <c r="S59" s="37"/>
      <c r="T59" s="37"/>
      <c r="U59" s="37"/>
      <c r="V59" s="37"/>
      <c r="W59" s="37"/>
      <c r="X59" s="37"/>
    </row>
    <row r="60" spans="1:24" ht="14.25" customHeight="1" x14ac:dyDescent="0.25">
      <c r="A60" s="9" t="s">
        <v>189</v>
      </c>
      <c r="B60" s="33"/>
      <c r="C60" s="33"/>
      <c r="D60" s="33"/>
      <c r="E60" s="33"/>
      <c r="F60" s="33"/>
      <c r="G60" s="33"/>
      <c r="H60" s="39"/>
      <c r="I60" s="39"/>
      <c r="J60" s="20"/>
      <c r="K60" s="20"/>
      <c r="L60" s="20"/>
      <c r="M60" s="20"/>
      <c r="N60" s="20"/>
      <c r="O60" s="20"/>
      <c r="P60" s="20"/>
      <c r="Q60" s="20"/>
      <c r="R60" s="20"/>
      <c r="S60" s="20"/>
      <c r="T60" s="20"/>
      <c r="U60" s="20"/>
      <c r="V60" s="20"/>
      <c r="W60" s="20"/>
      <c r="X60" s="20"/>
    </row>
    <row r="61" spans="1:24" ht="14.25" customHeight="1" x14ac:dyDescent="0.25">
      <c r="A61" s="9" t="s">
        <v>190</v>
      </c>
      <c r="B61" s="33"/>
      <c r="C61" s="33"/>
      <c r="D61" s="33"/>
      <c r="E61" s="33"/>
      <c r="F61" s="33"/>
      <c r="G61" s="33"/>
      <c r="H61" s="33"/>
      <c r="I61" s="33"/>
      <c r="J61" s="20"/>
      <c r="K61" s="20"/>
      <c r="L61" s="20"/>
      <c r="M61" s="20"/>
      <c r="N61" s="20"/>
      <c r="O61" s="20"/>
      <c r="P61" s="20"/>
      <c r="Q61" s="20"/>
      <c r="R61" s="20"/>
      <c r="S61" s="20"/>
      <c r="T61" s="20"/>
      <c r="U61" s="20"/>
      <c r="V61" s="20"/>
      <c r="W61" s="20"/>
      <c r="X61" s="20"/>
    </row>
    <row r="62" spans="1:24" ht="14.25" customHeight="1" x14ac:dyDescent="0.25">
      <c r="A62" s="23" t="s">
        <v>191</v>
      </c>
      <c r="B62" s="23" t="s">
        <v>192</v>
      </c>
      <c r="C62" s="36">
        <f t="shared" ref="C62" si="18">SUM(C63:C66)</f>
        <v>0</v>
      </c>
      <c r="D62" s="36">
        <f>SUM(D63:D65)</f>
        <v>0</v>
      </c>
      <c r="E62" s="36">
        <f t="shared" ref="E62:I62" si="19">SUM(E63:E65)</f>
        <v>0</v>
      </c>
      <c r="F62" s="36">
        <f t="shared" si="19"/>
        <v>0</v>
      </c>
      <c r="G62" s="36">
        <f t="shared" si="19"/>
        <v>0</v>
      </c>
      <c r="H62" s="36">
        <f t="shared" si="19"/>
        <v>0</v>
      </c>
      <c r="I62" s="36">
        <f t="shared" si="19"/>
        <v>0</v>
      </c>
      <c r="J62" s="37"/>
      <c r="K62" s="37"/>
      <c r="L62" s="37"/>
      <c r="M62" s="37"/>
      <c r="N62" s="37"/>
      <c r="O62" s="37"/>
      <c r="P62" s="37"/>
      <c r="Q62" s="37"/>
      <c r="R62" s="37"/>
      <c r="S62" s="37"/>
      <c r="T62" s="37"/>
      <c r="U62" s="37"/>
      <c r="V62" s="37"/>
      <c r="W62" s="37"/>
      <c r="X62" s="37"/>
    </row>
    <row r="63" spans="1:24" ht="14.25" customHeight="1" x14ac:dyDescent="0.25">
      <c r="A63" s="9" t="s">
        <v>193</v>
      </c>
      <c r="B63" s="33"/>
      <c r="C63" s="33"/>
      <c r="D63" s="33"/>
      <c r="E63" s="33"/>
      <c r="F63" s="33"/>
      <c r="G63" s="33"/>
      <c r="H63" s="33"/>
      <c r="I63" s="33"/>
      <c r="J63" s="20"/>
      <c r="K63" s="20"/>
      <c r="L63" s="20"/>
      <c r="M63" s="20"/>
      <c r="N63" s="20"/>
      <c r="O63" s="20"/>
      <c r="P63" s="20"/>
      <c r="Q63" s="20"/>
      <c r="R63" s="20"/>
      <c r="S63" s="20"/>
      <c r="T63" s="20"/>
      <c r="U63" s="20"/>
      <c r="V63" s="20"/>
      <c r="W63" s="20"/>
      <c r="X63" s="20"/>
    </row>
    <row r="64" spans="1:24" ht="14.25" customHeight="1" x14ac:dyDescent="0.25">
      <c r="A64" s="9" t="s">
        <v>194</v>
      </c>
      <c r="B64" s="33"/>
      <c r="C64" s="33"/>
      <c r="D64" s="33"/>
      <c r="E64" s="33"/>
      <c r="F64" s="33"/>
      <c r="G64" s="33"/>
      <c r="H64" s="33"/>
      <c r="I64" s="33"/>
      <c r="J64" s="20"/>
      <c r="K64" s="20"/>
      <c r="L64" s="20"/>
      <c r="M64" s="20"/>
      <c r="N64" s="20"/>
      <c r="O64" s="20"/>
      <c r="P64" s="20"/>
      <c r="Q64" s="20"/>
      <c r="R64" s="20"/>
      <c r="S64" s="20"/>
      <c r="T64" s="20"/>
      <c r="U64" s="20"/>
      <c r="V64" s="20"/>
      <c r="W64" s="20"/>
      <c r="X64" s="20"/>
    </row>
    <row r="65" spans="1:24" ht="14.25" customHeight="1" x14ac:dyDescent="0.25">
      <c r="A65" s="9" t="s">
        <v>195</v>
      </c>
      <c r="B65" s="33"/>
      <c r="C65" s="33"/>
      <c r="D65" s="33"/>
      <c r="E65" s="33"/>
      <c r="F65" s="33"/>
      <c r="G65" s="33"/>
      <c r="H65" s="33"/>
      <c r="I65" s="33"/>
      <c r="J65" s="20"/>
      <c r="K65" s="20"/>
      <c r="L65" s="20"/>
      <c r="M65" s="20"/>
      <c r="N65" s="20"/>
      <c r="O65" s="20"/>
      <c r="P65" s="20"/>
      <c r="Q65" s="20"/>
      <c r="R65" s="20"/>
      <c r="S65" s="20"/>
      <c r="T65" s="20"/>
      <c r="U65" s="20"/>
      <c r="V65" s="20"/>
      <c r="W65" s="20"/>
      <c r="X65" s="20"/>
    </row>
    <row r="66" spans="1:24" ht="14.25" customHeight="1" x14ac:dyDescent="0.25">
      <c r="A66" s="9" t="s">
        <v>196</v>
      </c>
      <c r="B66" s="9" t="s">
        <v>197</v>
      </c>
      <c r="C66" s="34">
        <f>+C132-C56-C67-C57</f>
        <v>0</v>
      </c>
      <c r="D66" s="34"/>
      <c r="E66" s="34"/>
      <c r="F66" s="34"/>
      <c r="G66" s="34"/>
      <c r="H66" s="34"/>
      <c r="I66" s="34"/>
      <c r="J66" s="40"/>
      <c r="K66" s="20"/>
      <c r="L66" s="20"/>
      <c r="M66" s="20"/>
      <c r="N66" s="20"/>
      <c r="O66" s="20"/>
      <c r="P66" s="20"/>
      <c r="Q66" s="20"/>
      <c r="R66" s="20"/>
      <c r="S66" s="20"/>
      <c r="T66" s="20"/>
      <c r="U66" s="20"/>
      <c r="V66" s="20"/>
      <c r="W66" s="20"/>
      <c r="X66" s="20"/>
    </row>
    <row r="67" spans="1:24" ht="14.25" customHeight="1" x14ac:dyDescent="0.3">
      <c r="A67" s="9" t="s">
        <v>198</v>
      </c>
      <c r="B67" s="9" t="s">
        <v>199</v>
      </c>
      <c r="C67" s="33"/>
      <c r="D67" s="130"/>
      <c r="E67" s="33"/>
      <c r="F67" s="33"/>
      <c r="G67" s="41"/>
      <c r="H67" s="41"/>
      <c r="I67" s="41"/>
      <c r="J67" s="20"/>
      <c r="K67" s="20"/>
      <c r="L67" s="20"/>
      <c r="M67" s="20"/>
      <c r="N67" s="20"/>
      <c r="O67" s="20"/>
      <c r="P67" s="20"/>
      <c r="Q67" s="20"/>
      <c r="R67" s="20"/>
      <c r="S67" s="20"/>
      <c r="T67" s="20"/>
      <c r="U67" s="20"/>
      <c r="V67" s="20"/>
      <c r="W67" s="20"/>
      <c r="X67" s="20"/>
    </row>
    <row r="68" spans="1:24" ht="14.25" customHeight="1" x14ac:dyDescent="0.25">
      <c r="A68" s="23" t="s">
        <v>200</v>
      </c>
      <c r="B68" s="23" t="s">
        <v>201</v>
      </c>
      <c r="C68" s="42"/>
      <c r="D68" s="43">
        <f>+'5'!D23</f>
        <v>0</v>
      </c>
      <c r="E68" s="43">
        <f>+'5'!E23</f>
        <v>0</v>
      </c>
      <c r="F68" s="43">
        <f>+'5'!F23</f>
        <v>0</v>
      </c>
      <c r="G68" s="43">
        <f>+'5'!G23</f>
        <v>0</v>
      </c>
      <c r="H68" s="43">
        <f>+'5'!H23</f>
        <v>0</v>
      </c>
      <c r="I68" s="43">
        <f>+'5'!I23</f>
        <v>0</v>
      </c>
      <c r="J68" s="37"/>
      <c r="K68" s="37"/>
      <c r="L68" s="37"/>
      <c r="M68" s="37"/>
      <c r="N68" s="37"/>
      <c r="O68" s="37"/>
      <c r="P68" s="37"/>
      <c r="Q68" s="37"/>
      <c r="R68" s="37"/>
      <c r="S68" s="37"/>
      <c r="T68" s="37"/>
      <c r="U68" s="37"/>
      <c r="V68" s="37"/>
      <c r="W68" s="37"/>
      <c r="X68" s="37"/>
    </row>
    <row r="69" spans="1:24" ht="14.25" customHeight="1" thickBot="1" x14ac:dyDescent="0.3">
      <c r="A69" s="143" t="s">
        <v>202</v>
      </c>
      <c r="B69" s="143" t="s">
        <v>203</v>
      </c>
      <c r="C69" s="144">
        <f t="shared" ref="C69" si="20">SUM(C56:C57,C66:C67)</f>
        <v>0</v>
      </c>
      <c r="D69" s="144">
        <f>D56</f>
        <v>0</v>
      </c>
      <c r="E69" s="144">
        <f t="shared" ref="E69:I69" si="21">E56</f>
        <v>0</v>
      </c>
      <c r="F69" s="144">
        <f t="shared" si="21"/>
        <v>0</v>
      </c>
      <c r="G69" s="144">
        <f t="shared" si="21"/>
        <v>0</v>
      </c>
      <c r="H69" s="144">
        <f t="shared" si="21"/>
        <v>0</v>
      </c>
      <c r="I69" s="144">
        <f t="shared" si="21"/>
        <v>0</v>
      </c>
      <c r="J69" s="37"/>
      <c r="K69" s="37"/>
      <c r="L69" s="37"/>
      <c r="M69" s="37"/>
      <c r="N69" s="37"/>
      <c r="O69" s="37"/>
      <c r="P69" s="37"/>
      <c r="Q69" s="37"/>
      <c r="R69" s="37"/>
      <c r="S69" s="37"/>
      <c r="T69" s="37"/>
      <c r="U69" s="37"/>
      <c r="V69" s="37"/>
      <c r="W69" s="37"/>
      <c r="X69" s="37"/>
    </row>
    <row r="70" spans="1:24" ht="14.25" customHeight="1" thickBot="1" x14ac:dyDescent="0.3">
      <c r="A70" s="178" t="s">
        <v>204</v>
      </c>
      <c r="B70" s="246" t="s">
        <v>205</v>
      </c>
      <c r="C70" s="241"/>
      <c r="D70" s="241"/>
      <c r="E70" s="241"/>
      <c r="F70" s="241"/>
      <c r="G70" s="241"/>
      <c r="H70" s="241"/>
      <c r="I70" s="242"/>
      <c r="J70" s="37"/>
      <c r="K70" s="20"/>
      <c r="L70" s="20"/>
      <c r="M70" s="20"/>
      <c r="N70" s="20"/>
      <c r="O70" s="20"/>
      <c r="P70" s="20"/>
      <c r="Q70" s="20"/>
      <c r="R70" s="20"/>
      <c r="S70" s="20"/>
      <c r="T70" s="20"/>
      <c r="U70" s="20"/>
      <c r="V70" s="20"/>
      <c r="W70" s="20"/>
      <c r="X70" s="20"/>
    </row>
    <row r="71" spans="1:24" ht="14.25" hidden="1" customHeight="1" x14ac:dyDescent="0.25">
      <c r="A71" s="177" t="s">
        <v>206</v>
      </c>
      <c r="B71" s="247" t="s">
        <v>207</v>
      </c>
      <c r="C71" s="248"/>
      <c r="D71" s="248"/>
      <c r="E71" s="248"/>
      <c r="F71" s="248"/>
      <c r="G71" s="248"/>
      <c r="H71" s="248"/>
      <c r="I71" s="248"/>
      <c r="J71" s="20"/>
      <c r="K71" s="40"/>
      <c r="L71" s="20"/>
      <c r="M71" s="20"/>
      <c r="N71" s="20"/>
      <c r="O71" s="20"/>
      <c r="P71" s="20"/>
      <c r="Q71" s="20"/>
      <c r="R71" s="20"/>
      <c r="S71" s="20"/>
      <c r="T71" s="20"/>
      <c r="U71" s="20"/>
      <c r="V71" s="20"/>
      <c r="W71" s="20"/>
      <c r="X71" s="20"/>
    </row>
    <row r="72" spans="1:24" ht="14.25" hidden="1" customHeight="1" x14ac:dyDescent="0.25">
      <c r="A72" s="38" t="s">
        <v>208</v>
      </c>
      <c r="B72" s="38" t="s">
        <v>209</v>
      </c>
      <c r="C72" s="44">
        <v>0</v>
      </c>
      <c r="D72" s="34">
        <f>C75</f>
        <v>0</v>
      </c>
      <c r="E72" s="34">
        <f t="shared" ref="E72:F72" si="22">IF(E5&gt;0, D75, 0)</f>
        <v>0</v>
      </c>
      <c r="F72" s="34">
        <f t="shared" si="22"/>
        <v>0</v>
      </c>
      <c r="G72" s="34">
        <f>IF(F5&gt;0, F75, IF(E5&gt;0, E75, D75))</f>
        <v>0</v>
      </c>
      <c r="H72" s="34">
        <f t="shared" ref="H72:I72" si="23">G75</f>
        <v>0</v>
      </c>
      <c r="I72" s="34">
        <f t="shared" si="23"/>
        <v>0</v>
      </c>
      <c r="J72" s="20"/>
      <c r="K72" s="40"/>
      <c r="L72" s="20"/>
      <c r="M72" s="20"/>
      <c r="N72" s="20"/>
      <c r="O72" s="20"/>
      <c r="P72" s="20"/>
      <c r="Q72" s="20"/>
      <c r="R72" s="20"/>
      <c r="S72" s="20"/>
      <c r="T72" s="20"/>
      <c r="U72" s="20"/>
      <c r="V72" s="20"/>
      <c r="W72" s="20"/>
      <c r="X72" s="20"/>
    </row>
    <row r="73" spans="1:24" ht="14.25" hidden="1" customHeight="1" x14ac:dyDescent="0.25">
      <c r="A73" s="38" t="s">
        <v>210</v>
      </c>
      <c r="B73" s="38" t="s">
        <v>211</v>
      </c>
      <c r="C73" s="33"/>
      <c r="D73" s="33"/>
      <c r="E73" s="33"/>
      <c r="F73" s="33"/>
      <c r="G73" s="33"/>
      <c r="H73" s="33"/>
      <c r="I73" s="33"/>
      <c r="J73" s="20"/>
      <c r="K73" s="20"/>
      <c r="L73" s="20"/>
      <c r="M73" s="20"/>
      <c r="N73" s="20"/>
      <c r="O73" s="20"/>
      <c r="P73" s="20"/>
      <c r="Q73" s="20"/>
      <c r="R73" s="20"/>
      <c r="S73" s="20"/>
      <c r="T73" s="20"/>
      <c r="U73" s="20"/>
      <c r="V73" s="20"/>
      <c r="W73" s="20"/>
      <c r="X73" s="20"/>
    </row>
    <row r="74" spans="1:24" ht="14.25" hidden="1" customHeight="1" x14ac:dyDescent="0.25">
      <c r="A74" s="38" t="s">
        <v>212</v>
      </c>
      <c r="B74" s="38" t="s">
        <v>213</v>
      </c>
      <c r="C74" s="33"/>
      <c r="D74" s="33"/>
      <c r="E74" s="33"/>
      <c r="F74" s="33"/>
      <c r="G74" s="33"/>
      <c r="H74" s="33"/>
      <c r="I74" s="33"/>
      <c r="J74" s="20"/>
      <c r="K74" s="20"/>
      <c r="L74" s="20"/>
      <c r="M74" s="20"/>
      <c r="N74" s="20"/>
      <c r="O74" s="20"/>
      <c r="P74" s="20"/>
      <c r="Q74" s="20"/>
      <c r="R74" s="20"/>
      <c r="S74" s="20"/>
      <c r="T74" s="20"/>
      <c r="U74" s="20"/>
      <c r="V74" s="20"/>
      <c r="W74" s="20"/>
      <c r="X74" s="20"/>
    </row>
    <row r="75" spans="1:24" ht="14.25" hidden="1" customHeight="1" x14ac:dyDescent="0.25">
      <c r="A75" s="38" t="s">
        <v>214</v>
      </c>
      <c r="B75" s="38" t="s">
        <v>215</v>
      </c>
      <c r="C75" s="34">
        <f t="shared" ref="C75:I75" si="24">+C72+C73-C74</f>
        <v>0</v>
      </c>
      <c r="D75" s="34">
        <f t="shared" si="24"/>
        <v>0</v>
      </c>
      <c r="E75" s="34">
        <f t="shared" si="24"/>
        <v>0</v>
      </c>
      <c r="F75" s="34">
        <f t="shared" si="24"/>
        <v>0</v>
      </c>
      <c r="G75" s="34">
        <f t="shared" si="24"/>
        <v>0</v>
      </c>
      <c r="H75" s="34">
        <f t="shared" si="24"/>
        <v>0</v>
      </c>
      <c r="I75" s="34">
        <f t="shared" si="24"/>
        <v>0</v>
      </c>
      <c r="J75" s="20"/>
      <c r="K75" s="40"/>
      <c r="L75" s="20"/>
      <c r="M75" s="20"/>
      <c r="N75" s="20"/>
      <c r="O75" s="20"/>
      <c r="P75" s="20"/>
      <c r="Q75" s="20"/>
      <c r="R75" s="20"/>
      <c r="S75" s="20"/>
      <c r="T75" s="20"/>
      <c r="U75" s="20"/>
      <c r="V75" s="20"/>
      <c r="W75" s="20"/>
      <c r="X75" s="20"/>
    </row>
    <row r="76" spans="1:24" ht="14.25" hidden="1" customHeight="1" x14ac:dyDescent="0.25">
      <c r="A76" s="38" t="s">
        <v>216</v>
      </c>
      <c r="B76" s="38" t="s">
        <v>217</v>
      </c>
      <c r="C76" s="33"/>
      <c r="D76" s="34">
        <f>C79</f>
        <v>0</v>
      </c>
      <c r="E76" s="34">
        <f t="shared" ref="E76:F76" si="25">IF(E5&gt;0, D79, 0)</f>
        <v>0</v>
      </c>
      <c r="F76" s="34">
        <f t="shared" si="25"/>
        <v>0</v>
      </c>
      <c r="G76" s="34">
        <f>IF(F5&gt;0, F79, IF(E5&gt;0, E79, D79))</f>
        <v>0</v>
      </c>
      <c r="H76" s="34">
        <f t="shared" ref="H76:I76" si="26">G79</f>
        <v>0</v>
      </c>
      <c r="I76" s="34">
        <f t="shared" si="26"/>
        <v>0</v>
      </c>
      <c r="J76" s="20"/>
      <c r="K76" s="20"/>
      <c r="L76" s="20"/>
      <c r="M76" s="20"/>
      <c r="N76" s="20"/>
      <c r="O76" s="20"/>
      <c r="P76" s="20"/>
      <c r="Q76" s="20"/>
      <c r="R76" s="20"/>
      <c r="S76" s="20"/>
      <c r="T76" s="20"/>
      <c r="U76" s="20"/>
      <c r="V76" s="20"/>
      <c r="W76" s="20"/>
      <c r="X76" s="20"/>
    </row>
    <row r="77" spans="1:24" ht="14.25" hidden="1" customHeight="1" x14ac:dyDescent="0.25">
      <c r="A77" s="38" t="s">
        <v>218</v>
      </c>
      <c r="B77" s="38" t="s">
        <v>219</v>
      </c>
      <c r="C77" s="33"/>
      <c r="D77" s="33"/>
      <c r="E77" s="33"/>
      <c r="F77" s="33"/>
      <c r="G77" s="33"/>
      <c r="H77" s="33"/>
      <c r="I77" s="33"/>
      <c r="J77" s="20"/>
      <c r="K77" s="20"/>
      <c r="L77" s="20"/>
      <c r="M77" s="20"/>
      <c r="N77" s="20"/>
      <c r="O77" s="20"/>
      <c r="P77" s="20"/>
      <c r="Q77" s="20"/>
      <c r="R77" s="20"/>
      <c r="S77" s="20"/>
      <c r="T77" s="20"/>
      <c r="U77" s="20"/>
      <c r="V77" s="20"/>
      <c r="W77" s="20"/>
      <c r="X77" s="20"/>
    </row>
    <row r="78" spans="1:24" ht="14.25" hidden="1" customHeight="1" x14ac:dyDescent="0.25">
      <c r="A78" s="38" t="s">
        <v>220</v>
      </c>
      <c r="B78" s="38" t="s">
        <v>221</v>
      </c>
      <c r="C78" s="33"/>
      <c r="D78" s="33"/>
      <c r="E78" s="33"/>
      <c r="F78" s="33"/>
      <c r="G78" s="33"/>
      <c r="H78" s="33"/>
      <c r="I78" s="33"/>
      <c r="J78" s="20"/>
      <c r="K78" s="20"/>
      <c r="L78" s="20"/>
      <c r="M78" s="20"/>
      <c r="N78" s="20"/>
      <c r="O78" s="20"/>
      <c r="P78" s="20"/>
      <c r="Q78" s="20"/>
      <c r="R78" s="20"/>
      <c r="S78" s="20"/>
      <c r="T78" s="20"/>
      <c r="U78" s="20"/>
      <c r="V78" s="20"/>
      <c r="W78" s="20"/>
      <c r="X78" s="20"/>
    </row>
    <row r="79" spans="1:24" ht="14.25" hidden="1" customHeight="1" x14ac:dyDescent="0.25">
      <c r="A79" s="38" t="s">
        <v>222</v>
      </c>
      <c r="B79" s="38" t="s">
        <v>223</v>
      </c>
      <c r="C79" s="34">
        <f t="shared" ref="C79:I79" si="27">C76+C77</f>
        <v>0</v>
      </c>
      <c r="D79" s="34">
        <f t="shared" si="27"/>
        <v>0</v>
      </c>
      <c r="E79" s="34">
        <f t="shared" si="27"/>
        <v>0</v>
      </c>
      <c r="F79" s="34">
        <f t="shared" si="27"/>
        <v>0</v>
      </c>
      <c r="G79" s="34">
        <f t="shared" si="27"/>
        <v>0</v>
      </c>
      <c r="H79" s="34">
        <f t="shared" si="27"/>
        <v>0</v>
      </c>
      <c r="I79" s="34">
        <f t="shared" si="27"/>
        <v>0</v>
      </c>
      <c r="J79" s="20"/>
      <c r="K79" s="20"/>
      <c r="L79" s="20"/>
      <c r="M79" s="20"/>
      <c r="N79" s="20"/>
      <c r="O79" s="20"/>
      <c r="P79" s="20"/>
      <c r="Q79" s="20"/>
      <c r="R79" s="20"/>
      <c r="S79" s="20"/>
      <c r="T79" s="20"/>
      <c r="U79" s="20"/>
      <c r="V79" s="20"/>
      <c r="W79" s="20"/>
      <c r="X79" s="20"/>
    </row>
    <row r="80" spans="1:24" ht="14.25" hidden="1" customHeight="1" x14ac:dyDescent="0.25">
      <c r="A80" s="38" t="s">
        <v>224</v>
      </c>
      <c r="B80" s="38" t="s">
        <v>225</v>
      </c>
      <c r="C80" s="34">
        <f t="shared" ref="C80:I80" si="28">+C75-C79</f>
        <v>0</v>
      </c>
      <c r="D80" s="34">
        <f t="shared" si="28"/>
        <v>0</v>
      </c>
      <c r="E80" s="34">
        <f t="shared" si="28"/>
        <v>0</v>
      </c>
      <c r="F80" s="34">
        <f t="shared" si="28"/>
        <v>0</v>
      </c>
      <c r="G80" s="34">
        <f t="shared" si="28"/>
        <v>0</v>
      </c>
      <c r="H80" s="34">
        <f t="shared" si="28"/>
        <v>0</v>
      </c>
      <c r="I80" s="34">
        <f t="shared" si="28"/>
        <v>0</v>
      </c>
      <c r="J80" s="20"/>
      <c r="K80" s="40"/>
      <c r="L80" s="20"/>
      <c r="M80" s="20"/>
      <c r="N80" s="20"/>
      <c r="O80" s="20"/>
      <c r="P80" s="20"/>
      <c r="Q80" s="20"/>
      <c r="R80" s="20"/>
      <c r="S80" s="20"/>
      <c r="T80" s="20"/>
      <c r="U80" s="20"/>
      <c r="V80" s="20"/>
      <c r="W80" s="20"/>
      <c r="X80" s="20"/>
    </row>
    <row r="81" spans="1:24" ht="14.25" hidden="1" customHeight="1" x14ac:dyDescent="0.25">
      <c r="A81" s="14" t="s">
        <v>226</v>
      </c>
      <c r="B81" s="223" t="s">
        <v>227</v>
      </c>
      <c r="C81" s="218"/>
      <c r="D81" s="218"/>
      <c r="E81" s="218"/>
      <c r="F81" s="218"/>
      <c r="G81" s="218"/>
      <c r="H81" s="218"/>
      <c r="I81" s="218"/>
      <c r="J81" s="20"/>
      <c r="K81" s="20"/>
      <c r="L81" s="20"/>
      <c r="M81" s="20"/>
      <c r="N81" s="20"/>
      <c r="O81" s="20"/>
      <c r="P81" s="20"/>
      <c r="Q81" s="20"/>
      <c r="R81" s="20"/>
      <c r="S81" s="20"/>
      <c r="T81" s="20"/>
      <c r="U81" s="20"/>
      <c r="V81" s="20"/>
      <c r="W81" s="20"/>
      <c r="X81" s="20"/>
    </row>
    <row r="82" spans="1:24" ht="14.25" hidden="1" customHeight="1" x14ac:dyDescent="0.25">
      <c r="A82" s="38" t="s">
        <v>228</v>
      </c>
      <c r="B82" s="38" t="s">
        <v>229</v>
      </c>
      <c r="C82" s="44">
        <v>0</v>
      </c>
      <c r="D82" s="34">
        <f>C85</f>
        <v>0</v>
      </c>
      <c r="E82" s="34">
        <f t="shared" ref="E82:F82" si="29">IF(E5&gt;0, D85, 0)</f>
        <v>0</v>
      </c>
      <c r="F82" s="34">
        <f t="shared" si="29"/>
        <v>0</v>
      </c>
      <c r="G82" s="34">
        <f>IF(F5&gt;0, F85, IF(E5&gt;0, E85, D85))</f>
        <v>0</v>
      </c>
      <c r="H82" s="34">
        <f t="shared" ref="H82:I82" si="30">G85</f>
        <v>0</v>
      </c>
      <c r="I82" s="34">
        <f t="shared" si="30"/>
        <v>0</v>
      </c>
      <c r="J82" s="20"/>
      <c r="K82" s="20"/>
      <c r="L82" s="20"/>
      <c r="M82" s="20"/>
      <c r="N82" s="20"/>
      <c r="O82" s="20"/>
      <c r="P82" s="20"/>
      <c r="Q82" s="20"/>
      <c r="R82" s="20"/>
      <c r="S82" s="20"/>
      <c r="T82" s="20"/>
      <c r="U82" s="20"/>
      <c r="V82" s="20"/>
      <c r="W82" s="20"/>
      <c r="X82" s="20"/>
    </row>
    <row r="83" spans="1:24" ht="14.25" hidden="1" customHeight="1" x14ac:dyDescent="0.25">
      <c r="A83" s="38" t="s">
        <v>230</v>
      </c>
      <c r="B83" s="38" t="s">
        <v>231</v>
      </c>
      <c r="C83" s="33"/>
      <c r="D83" s="33"/>
      <c r="E83" s="33"/>
      <c r="F83" s="33"/>
      <c r="G83" s="33"/>
      <c r="H83" s="33"/>
      <c r="I83" s="33"/>
      <c r="J83" s="20"/>
      <c r="K83" s="20"/>
      <c r="L83" s="20"/>
      <c r="M83" s="20"/>
      <c r="N83" s="20"/>
      <c r="O83" s="20"/>
      <c r="P83" s="20"/>
      <c r="Q83" s="20"/>
      <c r="R83" s="20"/>
      <c r="S83" s="20"/>
      <c r="T83" s="20"/>
      <c r="U83" s="20"/>
      <c r="V83" s="20"/>
      <c r="W83" s="20"/>
      <c r="X83" s="20"/>
    </row>
    <row r="84" spans="1:24" ht="14.25" hidden="1" customHeight="1" x14ac:dyDescent="0.25">
      <c r="A84" s="38" t="s">
        <v>232</v>
      </c>
      <c r="B84" s="38" t="s">
        <v>233</v>
      </c>
      <c r="C84" s="33"/>
      <c r="D84" s="33"/>
      <c r="E84" s="33"/>
      <c r="F84" s="33"/>
      <c r="G84" s="33"/>
      <c r="H84" s="33"/>
      <c r="I84" s="33"/>
      <c r="J84" s="20"/>
      <c r="K84" s="20"/>
      <c r="L84" s="20"/>
      <c r="M84" s="20"/>
      <c r="N84" s="20"/>
      <c r="O84" s="20"/>
      <c r="P84" s="20"/>
      <c r="Q84" s="20"/>
      <c r="R84" s="20"/>
      <c r="S84" s="20"/>
      <c r="T84" s="20"/>
      <c r="U84" s="20"/>
      <c r="V84" s="20"/>
      <c r="W84" s="20"/>
      <c r="X84" s="20"/>
    </row>
    <row r="85" spans="1:24" ht="14.25" hidden="1" customHeight="1" x14ac:dyDescent="0.25">
      <c r="A85" s="38" t="s">
        <v>234</v>
      </c>
      <c r="B85" s="38" t="s">
        <v>235</v>
      </c>
      <c r="C85" s="34">
        <f t="shared" ref="C85:I85" si="31">C82+C83-C84</f>
        <v>0</v>
      </c>
      <c r="D85" s="34">
        <f t="shared" si="31"/>
        <v>0</v>
      </c>
      <c r="E85" s="34">
        <f t="shared" si="31"/>
        <v>0</v>
      </c>
      <c r="F85" s="34">
        <f t="shared" si="31"/>
        <v>0</v>
      </c>
      <c r="G85" s="34">
        <f t="shared" si="31"/>
        <v>0</v>
      </c>
      <c r="H85" s="34">
        <f t="shared" si="31"/>
        <v>0</v>
      </c>
      <c r="I85" s="34">
        <f t="shared" si="31"/>
        <v>0</v>
      </c>
      <c r="J85" s="20"/>
      <c r="K85" s="20"/>
      <c r="L85" s="20"/>
      <c r="M85" s="20"/>
      <c r="N85" s="20"/>
      <c r="O85" s="20"/>
      <c r="P85" s="20"/>
      <c r="Q85" s="20"/>
      <c r="R85" s="20"/>
      <c r="S85" s="20"/>
      <c r="T85" s="20"/>
      <c r="U85" s="20"/>
      <c r="V85" s="20"/>
      <c r="W85" s="20"/>
      <c r="X85" s="20"/>
    </row>
    <row r="86" spans="1:24" ht="14.25" hidden="1" customHeight="1" x14ac:dyDescent="0.25">
      <c r="A86" s="14" t="s">
        <v>236</v>
      </c>
      <c r="B86" s="223" t="s">
        <v>237</v>
      </c>
      <c r="C86" s="218"/>
      <c r="D86" s="218"/>
      <c r="E86" s="218"/>
      <c r="F86" s="218"/>
      <c r="G86" s="218"/>
      <c r="H86" s="218"/>
      <c r="I86" s="218"/>
      <c r="J86" s="20"/>
      <c r="K86" s="20"/>
      <c r="L86" s="20"/>
      <c r="M86" s="20"/>
      <c r="N86" s="20"/>
      <c r="O86" s="20"/>
      <c r="P86" s="20"/>
      <c r="Q86" s="20"/>
      <c r="R86" s="20"/>
      <c r="S86" s="20"/>
      <c r="T86" s="20"/>
      <c r="U86" s="20"/>
      <c r="V86" s="20"/>
      <c r="W86" s="20"/>
      <c r="X86" s="20"/>
    </row>
    <row r="87" spans="1:24" ht="14.25" hidden="1" customHeight="1" x14ac:dyDescent="0.25">
      <c r="A87" s="38" t="s">
        <v>238</v>
      </c>
      <c r="B87" s="38" t="s">
        <v>209</v>
      </c>
      <c r="C87" s="44"/>
      <c r="D87" s="34">
        <f>C90</f>
        <v>0</v>
      </c>
      <c r="E87" s="34">
        <f t="shared" ref="E87:F87" si="32">IF(E5&gt;0, D90, 0)</f>
        <v>0</v>
      </c>
      <c r="F87" s="34">
        <f t="shared" si="32"/>
        <v>0</v>
      </c>
      <c r="G87" s="34">
        <f>IF(F5&gt;0, F90, IF(E5&gt;0, E90, D90))</f>
        <v>0</v>
      </c>
      <c r="H87" s="34">
        <f t="shared" ref="H87:I87" si="33">G90</f>
        <v>0</v>
      </c>
      <c r="I87" s="34">
        <f t="shared" si="33"/>
        <v>0</v>
      </c>
      <c r="J87" s="20"/>
      <c r="K87" s="40"/>
      <c r="L87" s="20"/>
      <c r="M87" s="20"/>
      <c r="N87" s="20"/>
      <c r="O87" s="20"/>
      <c r="P87" s="20"/>
      <c r="Q87" s="20"/>
      <c r="R87" s="20"/>
      <c r="S87" s="20"/>
      <c r="T87" s="20"/>
      <c r="U87" s="20"/>
      <c r="V87" s="20"/>
      <c r="W87" s="20"/>
      <c r="X87" s="20"/>
    </row>
    <row r="88" spans="1:24" ht="14.25" hidden="1" customHeight="1" x14ac:dyDescent="0.25">
      <c r="A88" s="38" t="s">
        <v>239</v>
      </c>
      <c r="B88" s="38" t="s">
        <v>211</v>
      </c>
      <c r="C88" s="33"/>
      <c r="D88" s="33"/>
      <c r="E88" s="33"/>
      <c r="F88" s="33"/>
      <c r="G88" s="33"/>
      <c r="H88" s="33"/>
      <c r="I88" s="33"/>
      <c r="J88" s="20"/>
      <c r="K88" s="20"/>
      <c r="L88" s="20"/>
      <c r="M88" s="20"/>
      <c r="N88" s="20"/>
      <c r="O88" s="20"/>
      <c r="P88" s="20"/>
      <c r="Q88" s="20"/>
      <c r="R88" s="20"/>
      <c r="S88" s="20"/>
      <c r="T88" s="20"/>
      <c r="U88" s="20"/>
      <c r="V88" s="20"/>
      <c r="W88" s="20"/>
      <c r="X88" s="20"/>
    </row>
    <row r="89" spans="1:24" ht="14.25" hidden="1" customHeight="1" x14ac:dyDescent="0.25">
      <c r="A89" s="38" t="s">
        <v>240</v>
      </c>
      <c r="B89" s="38" t="s">
        <v>213</v>
      </c>
      <c r="C89" s="33"/>
      <c r="D89" s="33"/>
      <c r="E89" s="33"/>
      <c r="F89" s="33"/>
      <c r="G89" s="33"/>
      <c r="H89" s="33"/>
      <c r="I89" s="33"/>
      <c r="J89" s="20"/>
      <c r="K89" s="20"/>
      <c r="L89" s="20"/>
      <c r="M89" s="20"/>
      <c r="N89" s="20"/>
      <c r="O89" s="20"/>
      <c r="P89" s="20"/>
      <c r="Q89" s="20"/>
      <c r="R89" s="20"/>
      <c r="S89" s="20"/>
      <c r="T89" s="20"/>
      <c r="U89" s="20"/>
      <c r="V89" s="20"/>
      <c r="W89" s="20"/>
      <c r="X89" s="20"/>
    </row>
    <row r="90" spans="1:24" ht="30" hidden="1" customHeight="1" x14ac:dyDescent="0.25">
      <c r="A90" s="38" t="s">
        <v>241</v>
      </c>
      <c r="B90" s="38" t="s">
        <v>215</v>
      </c>
      <c r="C90" s="34">
        <f t="shared" ref="C90:I90" si="34">+C87+C88-C89</f>
        <v>0</v>
      </c>
      <c r="D90" s="34">
        <f t="shared" si="34"/>
        <v>0</v>
      </c>
      <c r="E90" s="34">
        <f t="shared" si="34"/>
        <v>0</v>
      </c>
      <c r="F90" s="34">
        <f t="shared" si="34"/>
        <v>0</v>
      </c>
      <c r="G90" s="34">
        <f t="shared" si="34"/>
        <v>0</v>
      </c>
      <c r="H90" s="34">
        <f t="shared" si="34"/>
        <v>0</v>
      </c>
      <c r="I90" s="34">
        <f t="shared" si="34"/>
        <v>0</v>
      </c>
      <c r="J90" s="20"/>
      <c r="K90" s="40"/>
      <c r="L90" s="20"/>
      <c r="M90" s="20"/>
      <c r="N90" s="20"/>
      <c r="O90" s="20"/>
      <c r="P90" s="20"/>
      <c r="Q90" s="20"/>
      <c r="R90" s="20"/>
      <c r="S90" s="20"/>
      <c r="T90" s="20"/>
      <c r="U90" s="20"/>
      <c r="V90" s="20"/>
      <c r="W90" s="20"/>
      <c r="X90" s="20"/>
    </row>
    <row r="91" spans="1:24" ht="14.25" hidden="1" customHeight="1" x14ac:dyDescent="0.25">
      <c r="A91" s="38" t="s">
        <v>242</v>
      </c>
      <c r="B91" s="38" t="s">
        <v>217</v>
      </c>
      <c r="C91" s="33"/>
      <c r="D91" s="34">
        <f>C94</f>
        <v>0</v>
      </c>
      <c r="E91" s="34">
        <f t="shared" ref="E91:F91" si="35">IF(E5&gt;0, D94, 0)</f>
        <v>0</v>
      </c>
      <c r="F91" s="34">
        <f t="shared" si="35"/>
        <v>0</v>
      </c>
      <c r="G91" s="34">
        <f>IF(F5&gt;0, F94, IF(E5&gt;0, E94, D94))</f>
        <v>0</v>
      </c>
      <c r="H91" s="34">
        <f t="shared" ref="H91:I91" si="36">G94</f>
        <v>0</v>
      </c>
      <c r="I91" s="34">
        <f t="shared" si="36"/>
        <v>0</v>
      </c>
      <c r="J91" s="20"/>
      <c r="K91" s="20"/>
      <c r="L91" s="20"/>
      <c r="M91" s="20"/>
      <c r="N91" s="20"/>
      <c r="O91" s="20"/>
      <c r="P91" s="20"/>
      <c r="Q91" s="20"/>
      <c r="R91" s="20"/>
      <c r="S91" s="20"/>
      <c r="T91" s="20"/>
      <c r="U91" s="20"/>
      <c r="V91" s="20"/>
      <c r="W91" s="20"/>
      <c r="X91" s="20"/>
    </row>
    <row r="92" spans="1:24" ht="14.25" hidden="1" customHeight="1" x14ac:dyDescent="0.25">
      <c r="A92" s="38" t="s">
        <v>243</v>
      </c>
      <c r="B92" s="38" t="s">
        <v>219</v>
      </c>
      <c r="C92" s="33"/>
      <c r="D92" s="33"/>
      <c r="E92" s="33"/>
      <c r="F92" s="33"/>
      <c r="G92" s="33"/>
      <c r="H92" s="33"/>
      <c r="I92" s="33"/>
      <c r="J92" s="20"/>
      <c r="K92" s="20"/>
      <c r="L92" s="20"/>
      <c r="M92" s="20"/>
      <c r="N92" s="20"/>
      <c r="O92" s="20"/>
      <c r="P92" s="20"/>
      <c r="Q92" s="20"/>
      <c r="R92" s="20"/>
      <c r="S92" s="20"/>
      <c r="T92" s="20"/>
      <c r="U92" s="20"/>
      <c r="V92" s="20"/>
      <c r="W92" s="20"/>
      <c r="X92" s="20"/>
    </row>
    <row r="93" spans="1:24" ht="14.25" hidden="1" customHeight="1" x14ac:dyDescent="0.25">
      <c r="A93" s="38" t="s">
        <v>244</v>
      </c>
      <c r="B93" s="38" t="s">
        <v>221</v>
      </c>
      <c r="C93" s="33"/>
      <c r="D93" s="33"/>
      <c r="E93" s="33"/>
      <c r="F93" s="33"/>
      <c r="G93" s="33"/>
      <c r="H93" s="33"/>
      <c r="I93" s="33"/>
      <c r="J93" s="20"/>
      <c r="K93" s="20"/>
      <c r="L93" s="20"/>
      <c r="M93" s="20"/>
      <c r="N93" s="20"/>
      <c r="O93" s="20"/>
      <c r="P93" s="20"/>
      <c r="Q93" s="20"/>
      <c r="R93" s="20"/>
      <c r="S93" s="20"/>
      <c r="T93" s="20"/>
      <c r="U93" s="20"/>
      <c r="V93" s="20"/>
      <c r="W93" s="20"/>
      <c r="X93" s="20"/>
    </row>
    <row r="94" spans="1:24" ht="14.25" hidden="1" customHeight="1" x14ac:dyDescent="0.25">
      <c r="A94" s="38" t="s">
        <v>245</v>
      </c>
      <c r="B94" s="38" t="s">
        <v>223</v>
      </c>
      <c r="C94" s="34">
        <f t="shared" ref="C94:I94" si="37">C91+C92</f>
        <v>0</v>
      </c>
      <c r="D94" s="34">
        <f t="shared" si="37"/>
        <v>0</v>
      </c>
      <c r="E94" s="34">
        <f t="shared" si="37"/>
        <v>0</v>
      </c>
      <c r="F94" s="34">
        <f t="shared" si="37"/>
        <v>0</v>
      </c>
      <c r="G94" s="34">
        <f t="shared" si="37"/>
        <v>0</v>
      </c>
      <c r="H94" s="34">
        <f t="shared" si="37"/>
        <v>0</v>
      </c>
      <c r="I94" s="34">
        <f t="shared" si="37"/>
        <v>0</v>
      </c>
      <c r="J94" s="20"/>
      <c r="K94" s="20"/>
      <c r="L94" s="20"/>
      <c r="M94" s="20"/>
      <c r="N94" s="20"/>
      <c r="O94" s="20"/>
      <c r="P94" s="20"/>
      <c r="Q94" s="20"/>
      <c r="R94" s="20"/>
      <c r="S94" s="20"/>
      <c r="T94" s="20"/>
      <c r="U94" s="20"/>
      <c r="V94" s="20"/>
      <c r="W94" s="20"/>
      <c r="X94" s="20"/>
    </row>
    <row r="95" spans="1:24" ht="14.25" hidden="1" customHeight="1" x14ac:dyDescent="0.25">
      <c r="A95" s="47" t="s">
        <v>246</v>
      </c>
      <c r="B95" s="47" t="s">
        <v>225</v>
      </c>
      <c r="C95" s="141">
        <f t="shared" ref="C95:I95" si="38">+C90-C94</f>
        <v>0</v>
      </c>
      <c r="D95" s="141">
        <f t="shared" si="38"/>
        <v>0</v>
      </c>
      <c r="E95" s="141">
        <f t="shared" si="38"/>
        <v>0</v>
      </c>
      <c r="F95" s="141">
        <f t="shared" si="38"/>
        <v>0</v>
      </c>
      <c r="G95" s="141">
        <f t="shared" si="38"/>
        <v>0</v>
      </c>
      <c r="H95" s="141">
        <f t="shared" si="38"/>
        <v>0</v>
      </c>
      <c r="I95" s="141">
        <f t="shared" si="38"/>
        <v>0</v>
      </c>
      <c r="J95" s="20"/>
      <c r="K95" s="40"/>
      <c r="L95" s="20"/>
      <c r="M95" s="20"/>
      <c r="N95" s="20"/>
      <c r="O95" s="20"/>
      <c r="P95" s="20"/>
      <c r="Q95" s="20"/>
      <c r="R95" s="20"/>
      <c r="S95" s="20"/>
      <c r="T95" s="20"/>
      <c r="U95" s="20"/>
      <c r="V95" s="20"/>
      <c r="W95" s="20"/>
      <c r="X95" s="20"/>
    </row>
    <row r="96" spans="1:24" ht="14.25" customHeight="1" thickBot="1" x14ac:dyDescent="0.35">
      <c r="A96" s="179" t="s">
        <v>226</v>
      </c>
      <c r="B96" s="237" t="s">
        <v>625</v>
      </c>
      <c r="C96" s="238"/>
      <c r="D96" s="238"/>
      <c r="E96" s="238"/>
      <c r="F96" s="238"/>
      <c r="G96" s="238"/>
      <c r="H96" s="238"/>
      <c r="I96" s="239"/>
      <c r="J96" s="20"/>
      <c r="K96" s="20"/>
      <c r="L96" s="20"/>
      <c r="M96" s="20"/>
      <c r="N96" s="20"/>
      <c r="O96" s="20"/>
      <c r="P96" s="20"/>
      <c r="Q96" s="20"/>
      <c r="R96" s="20"/>
      <c r="S96" s="20"/>
      <c r="T96" s="20"/>
      <c r="U96" s="20"/>
      <c r="V96" s="20"/>
      <c r="W96" s="20"/>
      <c r="X96" s="20"/>
    </row>
    <row r="97" spans="1:24" ht="14.25" customHeight="1" x14ac:dyDescent="0.25">
      <c r="A97" s="176" t="s">
        <v>228</v>
      </c>
      <c r="B97" s="145" t="s">
        <v>209</v>
      </c>
      <c r="C97" s="146">
        <v>0</v>
      </c>
      <c r="D97" s="147">
        <f>C100</f>
        <v>0</v>
      </c>
      <c r="E97" s="148">
        <f>IF(E5&gt;0, D100, 0)</f>
        <v>0</v>
      </c>
      <c r="F97" s="148">
        <f>IF(F5&gt;0, E100, 0)</f>
        <v>0</v>
      </c>
      <c r="G97" s="148">
        <f>IF(F5&gt;0, F100, IF(E5&gt;0, E100, D100))</f>
        <v>0</v>
      </c>
      <c r="H97" s="148">
        <f t="shared" ref="H97:I97" si="39">G100</f>
        <v>0</v>
      </c>
      <c r="I97" s="148">
        <f t="shared" si="39"/>
        <v>0</v>
      </c>
      <c r="J97" s="20"/>
      <c r="K97" s="40"/>
      <c r="L97" s="20"/>
      <c r="M97" s="20"/>
      <c r="N97" s="20"/>
      <c r="O97" s="20"/>
      <c r="P97" s="20"/>
      <c r="Q97" s="20"/>
      <c r="R97" s="20"/>
      <c r="S97" s="20"/>
      <c r="T97" s="20"/>
      <c r="U97" s="20"/>
      <c r="V97" s="20"/>
      <c r="W97" s="20"/>
      <c r="X97" s="20"/>
    </row>
    <row r="98" spans="1:24" ht="14.25" customHeight="1" x14ac:dyDescent="0.25">
      <c r="A98" s="170" t="s">
        <v>230</v>
      </c>
      <c r="B98" s="38" t="s">
        <v>211</v>
      </c>
      <c r="C98" s="123"/>
      <c r="D98" s="123"/>
      <c r="E98" s="124"/>
      <c r="F98" s="124"/>
      <c r="G98" s="124"/>
      <c r="H98" s="124"/>
      <c r="I98" s="124"/>
      <c r="J98" s="20"/>
      <c r="K98" s="20"/>
      <c r="L98" s="20"/>
      <c r="M98" s="20"/>
      <c r="N98" s="20"/>
      <c r="O98" s="20"/>
      <c r="P98" s="20"/>
      <c r="Q98" s="20"/>
      <c r="R98" s="20"/>
      <c r="S98" s="20"/>
      <c r="T98" s="20"/>
      <c r="U98" s="20"/>
      <c r="V98" s="20"/>
      <c r="W98" s="20"/>
      <c r="X98" s="20"/>
    </row>
    <row r="99" spans="1:24" ht="14.25" customHeight="1" x14ac:dyDescent="0.25">
      <c r="A99" s="170" t="s">
        <v>232</v>
      </c>
      <c r="B99" s="38" t="s">
        <v>213</v>
      </c>
      <c r="C99" s="123"/>
      <c r="D99" s="123"/>
      <c r="E99" s="124"/>
      <c r="F99" s="124"/>
      <c r="G99" s="124"/>
      <c r="H99" s="124"/>
      <c r="I99" s="124"/>
      <c r="J99" s="20"/>
      <c r="K99" s="20"/>
      <c r="L99" s="20"/>
      <c r="M99" s="20"/>
      <c r="N99" s="20"/>
      <c r="O99" s="20"/>
      <c r="P99" s="20"/>
      <c r="Q99" s="20"/>
      <c r="R99" s="20"/>
      <c r="S99" s="20"/>
      <c r="T99" s="20"/>
      <c r="U99" s="20"/>
      <c r="V99" s="20"/>
      <c r="W99" s="20"/>
      <c r="X99" s="20"/>
    </row>
    <row r="100" spans="1:24" ht="14.25" customHeight="1" x14ac:dyDescent="0.25">
      <c r="A100" s="170" t="s">
        <v>234</v>
      </c>
      <c r="B100" s="38" t="s">
        <v>215</v>
      </c>
      <c r="C100" s="34">
        <f t="shared" ref="C100:I100" si="40">+C97+C98-C99</f>
        <v>0</v>
      </c>
      <c r="D100" s="34">
        <f t="shared" si="40"/>
        <v>0</v>
      </c>
      <c r="E100" s="45">
        <f t="shared" si="40"/>
        <v>0</v>
      </c>
      <c r="F100" s="45">
        <f t="shared" si="40"/>
        <v>0</v>
      </c>
      <c r="G100" s="45">
        <f>+G97+G98-G99</f>
        <v>0</v>
      </c>
      <c r="H100" s="45">
        <f>+H97+H98-H99</f>
        <v>0</v>
      </c>
      <c r="I100" s="45">
        <f t="shared" si="40"/>
        <v>0</v>
      </c>
      <c r="J100" s="20"/>
      <c r="K100" s="40"/>
      <c r="L100" s="20"/>
      <c r="M100" s="20"/>
      <c r="N100" s="20"/>
      <c r="O100" s="20"/>
      <c r="P100" s="20"/>
      <c r="Q100" s="20"/>
      <c r="R100" s="20"/>
      <c r="S100" s="20"/>
      <c r="T100" s="20"/>
      <c r="U100" s="20"/>
      <c r="V100" s="20"/>
      <c r="W100" s="20"/>
      <c r="X100" s="20"/>
    </row>
    <row r="101" spans="1:24" ht="14.25" customHeight="1" x14ac:dyDescent="0.25">
      <c r="A101" s="170" t="s">
        <v>620</v>
      </c>
      <c r="B101" s="38" t="s">
        <v>217</v>
      </c>
      <c r="C101" s="33"/>
      <c r="D101" s="34">
        <f>C104</f>
        <v>0</v>
      </c>
      <c r="E101" s="45">
        <f>IF(E5&gt;0, D104, 0)</f>
        <v>0</v>
      </c>
      <c r="F101" s="45">
        <f>IF(F5&gt;0, E104, 0)</f>
        <v>0</v>
      </c>
      <c r="G101" s="45">
        <f>IF(F5&gt;0, F104, IF(E5&gt;0, E104, D104))</f>
        <v>0</v>
      </c>
      <c r="H101" s="45">
        <f t="shared" ref="H101:I101" si="41">G104</f>
        <v>0</v>
      </c>
      <c r="I101" s="45">
        <f t="shared" si="41"/>
        <v>0</v>
      </c>
      <c r="J101" s="20"/>
      <c r="K101" s="20"/>
      <c r="L101" s="20"/>
      <c r="M101" s="20"/>
      <c r="N101" s="20"/>
      <c r="O101" s="20"/>
      <c r="P101" s="20"/>
      <c r="Q101" s="20"/>
      <c r="R101" s="20"/>
      <c r="S101" s="20"/>
      <c r="T101" s="20"/>
      <c r="U101" s="20"/>
      <c r="V101" s="20"/>
      <c r="W101" s="20"/>
      <c r="X101" s="20"/>
    </row>
    <row r="102" spans="1:24" ht="14.25" customHeight="1" x14ac:dyDescent="0.25">
      <c r="A102" s="170" t="s">
        <v>621</v>
      </c>
      <c r="B102" s="38" t="s">
        <v>219</v>
      </c>
      <c r="C102" s="125"/>
      <c r="D102" s="125"/>
      <c r="E102" s="126"/>
      <c r="F102" s="126"/>
      <c r="G102" s="126"/>
      <c r="H102" s="126"/>
      <c r="I102" s="126"/>
      <c r="J102" s="20"/>
      <c r="K102" s="20"/>
      <c r="L102" s="20"/>
      <c r="M102" s="20"/>
      <c r="N102" s="20"/>
      <c r="O102" s="20"/>
      <c r="P102" s="20"/>
      <c r="Q102" s="20"/>
      <c r="R102" s="20"/>
      <c r="S102" s="20"/>
      <c r="T102" s="20"/>
      <c r="U102" s="20"/>
      <c r="V102" s="20"/>
      <c r="W102" s="20"/>
      <c r="X102" s="20"/>
    </row>
    <row r="103" spans="1:24" ht="14.25" customHeight="1" x14ac:dyDescent="0.25">
      <c r="A103" s="170" t="s">
        <v>622</v>
      </c>
      <c r="B103" s="38" t="s">
        <v>221</v>
      </c>
      <c r="C103" s="125"/>
      <c r="D103" s="125"/>
      <c r="E103" s="126"/>
      <c r="F103" s="126"/>
      <c r="G103" s="126"/>
      <c r="H103" s="126"/>
      <c r="I103" s="126"/>
      <c r="J103" s="20"/>
      <c r="K103" s="20"/>
      <c r="L103" s="20"/>
      <c r="M103" s="20"/>
      <c r="N103" s="20"/>
      <c r="O103" s="20"/>
      <c r="P103" s="20"/>
      <c r="Q103" s="20"/>
      <c r="R103" s="20"/>
      <c r="S103" s="20"/>
      <c r="T103" s="20"/>
      <c r="U103" s="20"/>
      <c r="V103" s="20"/>
      <c r="W103" s="20"/>
      <c r="X103" s="20"/>
    </row>
    <row r="104" spans="1:24" ht="14.25" customHeight="1" x14ac:dyDescent="0.25">
      <c r="A104" s="170" t="s">
        <v>623</v>
      </c>
      <c r="B104" s="38" t="s">
        <v>223</v>
      </c>
      <c r="C104" s="34">
        <f t="shared" ref="C104:I104" si="42">C101+C102</f>
        <v>0</v>
      </c>
      <c r="D104" s="34">
        <f t="shared" si="42"/>
        <v>0</v>
      </c>
      <c r="E104" s="45">
        <f t="shared" si="42"/>
        <v>0</v>
      </c>
      <c r="F104" s="45">
        <f t="shared" si="42"/>
        <v>0</v>
      </c>
      <c r="G104" s="45">
        <f t="shared" si="42"/>
        <v>0</v>
      </c>
      <c r="H104" s="45">
        <f>H101+H102</f>
        <v>0</v>
      </c>
      <c r="I104" s="45">
        <f t="shared" si="42"/>
        <v>0</v>
      </c>
      <c r="J104" s="20"/>
      <c r="K104" s="20"/>
      <c r="L104" s="20"/>
      <c r="M104" s="20"/>
      <c r="N104" s="20"/>
      <c r="O104" s="20"/>
      <c r="P104" s="20"/>
      <c r="Q104" s="20"/>
      <c r="R104" s="20"/>
      <c r="S104" s="20"/>
      <c r="T104" s="20"/>
      <c r="U104" s="20"/>
      <c r="V104" s="20"/>
      <c r="W104" s="20"/>
      <c r="X104" s="20"/>
    </row>
    <row r="105" spans="1:24" thickBot="1" x14ac:dyDescent="0.3">
      <c r="A105" s="173" t="s">
        <v>624</v>
      </c>
      <c r="B105" s="47" t="s">
        <v>225</v>
      </c>
      <c r="C105" s="141">
        <f t="shared" ref="C105:I105" si="43">+C100-C104</f>
        <v>0</v>
      </c>
      <c r="D105" s="141">
        <f t="shared" si="43"/>
        <v>0</v>
      </c>
      <c r="E105" s="48">
        <f>+E100-E104</f>
        <v>0</v>
      </c>
      <c r="F105" s="48">
        <f t="shared" si="43"/>
        <v>0</v>
      </c>
      <c r="G105" s="48">
        <f>+G100-G104</f>
        <v>0</v>
      </c>
      <c r="H105" s="48">
        <f t="shared" si="43"/>
        <v>0</v>
      </c>
      <c r="I105" s="48">
        <f t="shared" si="43"/>
        <v>0</v>
      </c>
      <c r="J105" s="20"/>
      <c r="K105" s="40"/>
      <c r="L105" s="20"/>
      <c r="M105" s="20"/>
      <c r="N105" s="20"/>
      <c r="O105" s="20"/>
      <c r="P105" s="20"/>
      <c r="Q105" s="20"/>
      <c r="R105" s="20"/>
      <c r="S105" s="20"/>
      <c r="T105" s="20"/>
      <c r="U105" s="20"/>
      <c r="V105" s="20"/>
      <c r="W105" s="20"/>
      <c r="X105" s="20"/>
    </row>
    <row r="106" spans="1:24" ht="14.25" customHeight="1" thickBot="1" x14ac:dyDescent="0.3">
      <c r="A106" s="179" t="s">
        <v>236</v>
      </c>
      <c r="B106" s="240" t="s">
        <v>625</v>
      </c>
      <c r="C106" s="241"/>
      <c r="D106" s="241"/>
      <c r="E106" s="241"/>
      <c r="F106" s="241"/>
      <c r="G106" s="241"/>
      <c r="H106" s="241"/>
      <c r="I106" s="242"/>
      <c r="J106" s="20"/>
      <c r="K106" s="20"/>
      <c r="L106" s="20"/>
      <c r="M106" s="20"/>
      <c r="N106" s="20"/>
      <c r="O106" s="20"/>
      <c r="P106" s="20"/>
      <c r="Q106" s="20"/>
      <c r="R106" s="20"/>
      <c r="S106" s="20"/>
      <c r="T106" s="20"/>
      <c r="U106" s="20"/>
      <c r="V106" s="20"/>
      <c r="W106" s="20"/>
      <c r="X106" s="20"/>
    </row>
    <row r="107" spans="1:24" ht="14.25" customHeight="1" x14ac:dyDescent="0.25">
      <c r="A107" s="176" t="s">
        <v>238</v>
      </c>
      <c r="B107" s="145" t="s">
        <v>209</v>
      </c>
      <c r="C107" s="172">
        <v>0</v>
      </c>
      <c r="D107" s="148">
        <f>C110</f>
        <v>0</v>
      </c>
      <c r="E107" s="148">
        <f>IF(E5&gt;0, D110, 0)</f>
        <v>0</v>
      </c>
      <c r="F107" s="148">
        <f>IF(F5&gt;0, E110, 0)</f>
        <v>0</v>
      </c>
      <c r="G107" s="148">
        <f>IF(F5&gt;0, F110, IF(E5&gt;0, E110, D110))</f>
        <v>0</v>
      </c>
      <c r="H107" s="148">
        <f t="shared" ref="H107:I107" si="44">G110</f>
        <v>0</v>
      </c>
      <c r="I107" s="148">
        <f t="shared" si="44"/>
        <v>0</v>
      </c>
      <c r="J107" s="20"/>
      <c r="K107" s="40"/>
      <c r="L107" s="20"/>
      <c r="M107" s="20"/>
      <c r="N107" s="20"/>
      <c r="O107" s="20"/>
      <c r="P107" s="20"/>
      <c r="Q107" s="20"/>
      <c r="R107" s="20"/>
      <c r="S107" s="20"/>
      <c r="T107" s="20"/>
      <c r="U107" s="20"/>
      <c r="V107" s="20"/>
      <c r="W107" s="20"/>
      <c r="X107" s="20"/>
    </row>
    <row r="108" spans="1:24" ht="14.25" customHeight="1" x14ac:dyDescent="0.25">
      <c r="A108" s="170" t="s">
        <v>239</v>
      </c>
      <c r="B108" s="38" t="s">
        <v>211</v>
      </c>
      <c r="C108" s="46"/>
      <c r="D108" s="129"/>
      <c r="E108" s="46"/>
      <c r="F108" s="46"/>
      <c r="G108" s="46"/>
      <c r="H108" s="46"/>
      <c r="I108" s="46"/>
      <c r="J108" s="20"/>
      <c r="K108" s="20"/>
      <c r="L108" s="20"/>
      <c r="M108" s="20"/>
      <c r="N108" s="20"/>
      <c r="O108" s="20"/>
      <c r="P108" s="20"/>
      <c r="Q108" s="20"/>
      <c r="R108" s="20"/>
      <c r="S108" s="20"/>
      <c r="T108" s="20"/>
      <c r="U108" s="20"/>
      <c r="V108" s="20"/>
      <c r="W108" s="20"/>
      <c r="X108" s="20"/>
    </row>
    <row r="109" spans="1:24" ht="14.25" customHeight="1" x14ac:dyDescent="0.25">
      <c r="A109" s="170" t="s">
        <v>240</v>
      </c>
      <c r="B109" s="38" t="s">
        <v>213</v>
      </c>
      <c r="C109" s="46"/>
      <c r="D109" s="46"/>
      <c r="E109" s="46"/>
      <c r="F109" s="46"/>
      <c r="G109" s="46"/>
      <c r="H109" s="46"/>
      <c r="I109" s="46"/>
      <c r="J109" s="20"/>
      <c r="K109" s="20"/>
      <c r="L109" s="20"/>
      <c r="M109" s="20"/>
      <c r="N109" s="20"/>
      <c r="O109" s="20"/>
      <c r="P109" s="20"/>
      <c r="Q109" s="20"/>
      <c r="R109" s="20"/>
      <c r="S109" s="20"/>
      <c r="T109" s="20"/>
      <c r="U109" s="20"/>
      <c r="V109" s="20"/>
      <c r="W109" s="20"/>
      <c r="X109" s="20"/>
    </row>
    <row r="110" spans="1:24" ht="14.25" customHeight="1" x14ac:dyDescent="0.25">
      <c r="A110" s="170" t="s">
        <v>241</v>
      </c>
      <c r="B110" s="38" t="s">
        <v>215</v>
      </c>
      <c r="C110" s="45">
        <f t="shared" ref="C110:I110" si="45">+C107+C108-C109</f>
        <v>0</v>
      </c>
      <c r="D110" s="45">
        <f t="shared" si="45"/>
        <v>0</v>
      </c>
      <c r="E110" s="45">
        <f t="shared" si="45"/>
        <v>0</v>
      </c>
      <c r="F110" s="45">
        <f t="shared" si="45"/>
        <v>0</v>
      </c>
      <c r="G110" s="45">
        <f t="shared" si="45"/>
        <v>0</v>
      </c>
      <c r="H110" s="45">
        <f t="shared" si="45"/>
        <v>0</v>
      </c>
      <c r="I110" s="45">
        <f t="shared" si="45"/>
        <v>0</v>
      </c>
      <c r="J110" s="20"/>
      <c r="K110" s="40"/>
      <c r="L110" s="20"/>
      <c r="M110" s="20"/>
      <c r="N110" s="20"/>
      <c r="O110" s="20"/>
      <c r="P110" s="20"/>
      <c r="Q110" s="20"/>
      <c r="R110" s="20"/>
      <c r="S110" s="20"/>
      <c r="T110" s="20"/>
      <c r="U110" s="20"/>
      <c r="V110" s="20"/>
      <c r="W110" s="20"/>
      <c r="X110" s="20"/>
    </row>
    <row r="111" spans="1:24" ht="14.25" customHeight="1" x14ac:dyDescent="0.25">
      <c r="A111" s="170" t="s">
        <v>242</v>
      </c>
      <c r="B111" s="38" t="s">
        <v>217</v>
      </c>
      <c r="C111" s="46"/>
      <c r="D111" s="45">
        <f>C114</f>
        <v>0</v>
      </c>
      <c r="E111" s="45">
        <f>IF(E5&gt;0, D114, 0)</f>
        <v>0</v>
      </c>
      <c r="F111" s="45">
        <f>IF(F5&gt;0, E114, 0)</f>
        <v>0</v>
      </c>
      <c r="G111" s="45">
        <f>IF(F5&gt;0, F114, IF(E5&gt;0, E114, D114))</f>
        <v>0</v>
      </c>
      <c r="H111" s="45">
        <f t="shared" ref="H111:I111" si="46">G114</f>
        <v>0</v>
      </c>
      <c r="I111" s="45">
        <f t="shared" si="46"/>
        <v>0</v>
      </c>
      <c r="J111" s="20"/>
      <c r="K111" s="20"/>
      <c r="L111" s="20"/>
      <c r="M111" s="20"/>
      <c r="N111" s="20"/>
      <c r="O111" s="20"/>
      <c r="P111" s="20"/>
      <c r="Q111" s="20"/>
      <c r="R111" s="20"/>
      <c r="S111" s="20"/>
      <c r="T111" s="20"/>
      <c r="U111" s="20"/>
      <c r="V111" s="20"/>
      <c r="W111" s="20"/>
      <c r="X111" s="20"/>
    </row>
    <row r="112" spans="1:24" ht="14.25" customHeight="1" x14ac:dyDescent="0.25">
      <c r="A112" s="170" t="s">
        <v>243</v>
      </c>
      <c r="B112" s="38" t="s">
        <v>219</v>
      </c>
      <c r="C112" s="46"/>
      <c r="D112" s="129"/>
      <c r="E112" s="129">
        <v>0</v>
      </c>
      <c r="F112" s="129"/>
      <c r="G112" s="129"/>
      <c r="H112" s="129"/>
      <c r="I112" s="129"/>
      <c r="J112" s="20"/>
      <c r="K112" s="20"/>
      <c r="L112" s="20"/>
      <c r="M112" s="20"/>
      <c r="N112" s="20"/>
      <c r="O112" s="20"/>
      <c r="P112" s="20"/>
      <c r="Q112" s="20"/>
      <c r="R112" s="20"/>
      <c r="S112" s="20"/>
      <c r="T112" s="20"/>
      <c r="U112" s="20"/>
      <c r="V112" s="20"/>
      <c r="W112" s="20"/>
      <c r="X112" s="20"/>
    </row>
    <row r="113" spans="1:24" ht="14.25" customHeight="1" x14ac:dyDescent="0.25">
      <c r="A113" s="170" t="s">
        <v>244</v>
      </c>
      <c r="B113" s="38" t="s">
        <v>221</v>
      </c>
      <c r="C113" s="46"/>
      <c r="D113" s="46"/>
      <c r="E113" s="46"/>
      <c r="F113" s="46"/>
      <c r="G113" s="46"/>
      <c r="H113" s="46"/>
      <c r="I113" s="46"/>
      <c r="J113" s="20"/>
      <c r="K113" s="20"/>
      <c r="L113" s="20"/>
      <c r="M113" s="20"/>
      <c r="N113" s="20"/>
      <c r="O113" s="20"/>
      <c r="P113" s="20"/>
      <c r="Q113" s="20"/>
      <c r="R113" s="20"/>
      <c r="S113" s="20"/>
      <c r="T113" s="20"/>
      <c r="U113" s="20"/>
      <c r="V113" s="20"/>
      <c r="W113" s="20"/>
      <c r="X113" s="20"/>
    </row>
    <row r="114" spans="1:24" ht="14.25" customHeight="1" x14ac:dyDescent="0.25">
      <c r="A114" s="170" t="s">
        <v>245</v>
      </c>
      <c r="B114" s="38" t="s">
        <v>223</v>
      </c>
      <c r="C114" s="45">
        <f t="shared" ref="C114:I114" si="47">C111+C112</f>
        <v>0</v>
      </c>
      <c r="D114" s="45">
        <f t="shared" si="47"/>
        <v>0</v>
      </c>
      <c r="E114" s="45">
        <f t="shared" si="47"/>
        <v>0</v>
      </c>
      <c r="F114" s="45">
        <f t="shared" si="47"/>
        <v>0</v>
      </c>
      <c r="G114" s="45">
        <f t="shared" si="47"/>
        <v>0</v>
      </c>
      <c r="H114" s="45">
        <f t="shared" si="47"/>
        <v>0</v>
      </c>
      <c r="I114" s="45">
        <f t="shared" si="47"/>
        <v>0</v>
      </c>
      <c r="J114" s="20"/>
      <c r="K114" s="20"/>
      <c r="L114" s="20"/>
      <c r="M114" s="20"/>
      <c r="N114" s="20"/>
      <c r="O114" s="20"/>
      <c r="P114" s="20"/>
      <c r="Q114" s="20"/>
      <c r="R114" s="20"/>
      <c r="S114" s="20"/>
      <c r="T114" s="20"/>
      <c r="U114" s="20"/>
      <c r="V114" s="20"/>
      <c r="W114" s="20"/>
      <c r="X114" s="20"/>
    </row>
    <row r="115" spans="1:24" ht="14.25" customHeight="1" thickBot="1" x14ac:dyDescent="0.3">
      <c r="A115" s="173" t="s">
        <v>246</v>
      </c>
      <c r="B115" s="47" t="s">
        <v>225</v>
      </c>
      <c r="C115" s="48">
        <f t="shared" ref="C115:I115" si="48">+C110-C114</f>
        <v>0</v>
      </c>
      <c r="D115" s="48">
        <f t="shared" si="48"/>
        <v>0</v>
      </c>
      <c r="E115" s="48">
        <f t="shared" si="48"/>
        <v>0</v>
      </c>
      <c r="F115" s="48">
        <f t="shared" si="48"/>
        <v>0</v>
      </c>
      <c r="G115" s="48">
        <f t="shared" si="48"/>
        <v>0</v>
      </c>
      <c r="H115" s="48">
        <f t="shared" si="48"/>
        <v>0</v>
      </c>
      <c r="I115" s="48">
        <f t="shared" si="48"/>
        <v>0</v>
      </c>
      <c r="J115" s="20"/>
      <c r="K115" s="40"/>
      <c r="L115" s="20"/>
      <c r="M115" s="20"/>
      <c r="N115" s="20"/>
      <c r="O115" s="20"/>
      <c r="P115" s="20"/>
      <c r="Q115" s="20"/>
      <c r="R115" s="20"/>
      <c r="S115" s="20"/>
      <c r="T115" s="20"/>
      <c r="U115" s="20"/>
      <c r="V115" s="20"/>
      <c r="W115" s="20"/>
      <c r="X115" s="20"/>
    </row>
    <row r="116" spans="1:24" ht="14.25" customHeight="1" thickBot="1" x14ac:dyDescent="0.3">
      <c r="A116" s="179" t="s">
        <v>206</v>
      </c>
      <c r="B116" s="243" t="s">
        <v>249</v>
      </c>
      <c r="C116" s="241"/>
      <c r="D116" s="241"/>
      <c r="E116" s="241"/>
      <c r="F116" s="241"/>
      <c r="G116" s="241"/>
      <c r="H116" s="241"/>
      <c r="I116" s="242"/>
      <c r="J116" s="20"/>
      <c r="K116" s="20"/>
      <c r="L116" s="20"/>
      <c r="M116" s="20"/>
      <c r="N116" s="20"/>
      <c r="O116" s="20"/>
      <c r="P116" s="20"/>
      <c r="Q116" s="20"/>
      <c r="R116" s="20"/>
      <c r="S116" s="20"/>
      <c r="T116" s="20"/>
      <c r="U116" s="20"/>
      <c r="V116" s="20"/>
      <c r="W116" s="20"/>
      <c r="X116" s="20"/>
    </row>
    <row r="117" spans="1:24" ht="14.25" customHeight="1" x14ac:dyDescent="0.25">
      <c r="A117" s="176" t="s">
        <v>208</v>
      </c>
      <c r="B117" s="145" t="s">
        <v>209</v>
      </c>
      <c r="C117" s="172">
        <v>0</v>
      </c>
      <c r="D117" s="148">
        <f>C120</f>
        <v>0</v>
      </c>
      <c r="E117" s="148">
        <f>IF(E5&gt;0, D120, 0)</f>
        <v>0</v>
      </c>
      <c r="F117" s="148">
        <f>IF(F5&gt;0, E120, 0)</f>
        <v>0</v>
      </c>
      <c r="G117" s="148">
        <f>IF(F5&gt;0, F120, IF(E5&gt;0, E120, D120))</f>
        <v>0</v>
      </c>
      <c r="H117" s="148">
        <f t="shared" ref="H117:I117" si="49">G120</f>
        <v>0</v>
      </c>
      <c r="I117" s="148">
        <f t="shared" si="49"/>
        <v>0</v>
      </c>
      <c r="J117" s="20"/>
      <c r="K117" s="40"/>
      <c r="L117" s="20"/>
      <c r="M117" s="20"/>
      <c r="N117" s="20"/>
      <c r="O117" s="20"/>
      <c r="P117" s="20"/>
      <c r="Q117" s="20"/>
      <c r="R117" s="20"/>
      <c r="S117" s="20"/>
      <c r="T117" s="20"/>
      <c r="U117" s="20"/>
      <c r="V117" s="20"/>
      <c r="W117" s="20"/>
      <c r="X117" s="20"/>
    </row>
    <row r="118" spans="1:24" ht="14.25" customHeight="1" x14ac:dyDescent="0.25">
      <c r="A118" s="170" t="s">
        <v>210</v>
      </c>
      <c r="B118" s="38" t="s">
        <v>211</v>
      </c>
      <c r="C118" s="46"/>
      <c r="D118" s="129"/>
      <c r="E118" s="46"/>
      <c r="F118" s="46"/>
      <c r="G118" s="46"/>
      <c r="H118" s="46"/>
      <c r="I118" s="46"/>
      <c r="J118" s="20"/>
      <c r="K118" s="20"/>
      <c r="L118" s="20"/>
      <c r="M118" s="20"/>
      <c r="N118" s="20"/>
      <c r="O118" s="20"/>
      <c r="P118" s="20"/>
      <c r="Q118" s="20"/>
      <c r="R118" s="20"/>
      <c r="S118" s="20"/>
      <c r="T118" s="20"/>
      <c r="U118" s="20"/>
      <c r="V118" s="20"/>
      <c r="W118" s="20"/>
      <c r="X118" s="20"/>
    </row>
    <row r="119" spans="1:24" ht="14.25" customHeight="1" x14ac:dyDescent="0.25">
      <c r="A119" s="170" t="s">
        <v>212</v>
      </c>
      <c r="B119" s="38" t="s">
        <v>213</v>
      </c>
      <c r="C119" s="46"/>
      <c r="D119" s="46"/>
      <c r="E119" s="46"/>
      <c r="F119" s="46"/>
      <c r="G119" s="46"/>
      <c r="H119" s="46"/>
      <c r="I119" s="46"/>
      <c r="J119" s="20"/>
      <c r="K119" s="20"/>
      <c r="L119" s="20"/>
      <c r="M119" s="20"/>
      <c r="N119" s="20"/>
      <c r="O119" s="20"/>
      <c r="P119" s="20"/>
      <c r="Q119" s="20"/>
      <c r="R119" s="20"/>
      <c r="S119" s="20"/>
      <c r="T119" s="20"/>
      <c r="U119" s="20"/>
      <c r="V119" s="20"/>
      <c r="W119" s="20"/>
      <c r="X119" s="20"/>
    </row>
    <row r="120" spans="1:24" ht="14.25" customHeight="1" x14ac:dyDescent="0.25">
      <c r="A120" s="170" t="s">
        <v>214</v>
      </c>
      <c r="B120" s="38" t="s">
        <v>215</v>
      </c>
      <c r="C120" s="45">
        <f t="shared" ref="C120:I120" si="50">+C117+C118-C119</f>
        <v>0</v>
      </c>
      <c r="D120" s="45">
        <f t="shared" si="50"/>
        <v>0</v>
      </c>
      <c r="E120" s="45">
        <f t="shared" si="50"/>
        <v>0</v>
      </c>
      <c r="F120" s="45">
        <f t="shared" si="50"/>
        <v>0</v>
      </c>
      <c r="G120" s="45">
        <f t="shared" si="50"/>
        <v>0</v>
      </c>
      <c r="H120" s="45">
        <f t="shared" si="50"/>
        <v>0</v>
      </c>
      <c r="I120" s="45">
        <f t="shared" si="50"/>
        <v>0</v>
      </c>
      <c r="J120" s="20"/>
      <c r="K120" s="40"/>
      <c r="L120" s="20"/>
      <c r="M120" s="20"/>
      <c r="N120" s="20"/>
      <c r="O120" s="20"/>
      <c r="P120" s="20"/>
      <c r="Q120" s="20"/>
      <c r="R120" s="20"/>
      <c r="S120" s="20"/>
      <c r="T120" s="20"/>
      <c r="U120" s="20"/>
      <c r="V120" s="20"/>
      <c r="W120" s="20"/>
      <c r="X120" s="20"/>
    </row>
    <row r="121" spans="1:24" ht="14.25" customHeight="1" x14ac:dyDescent="0.25">
      <c r="A121" s="170" t="s">
        <v>216</v>
      </c>
      <c r="B121" s="38" t="s">
        <v>217</v>
      </c>
      <c r="C121" s="46"/>
      <c r="D121" s="45">
        <f>C124</f>
        <v>0</v>
      </c>
      <c r="E121" s="45">
        <f>IF(E5&gt;0, D124, 0)</f>
        <v>0</v>
      </c>
      <c r="F121" s="45">
        <f>IF(F5&gt;0, E124, 0)</f>
        <v>0</v>
      </c>
      <c r="G121" s="45">
        <f>IF(F5&gt;0, F124, IF(E5&gt;0, E124, D124))</f>
        <v>0</v>
      </c>
      <c r="H121" s="45">
        <f t="shared" ref="H121:I121" si="51">G124</f>
        <v>0</v>
      </c>
      <c r="I121" s="45">
        <f t="shared" si="51"/>
        <v>0</v>
      </c>
      <c r="J121" s="20"/>
      <c r="K121" s="20"/>
      <c r="L121" s="20"/>
      <c r="M121" s="20"/>
      <c r="N121" s="20"/>
      <c r="O121" s="20"/>
      <c r="P121" s="20"/>
      <c r="Q121" s="20"/>
      <c r="R121" s="20"/>
      <c r="S121" s="20"/>
      <c r="T121" s="20"/>
      <c r="U121" s="20"/>
      <c r="V121" s="20"/>
      <c r="W121" s="20"/>
      <c r="X121" s="20"/>
    </row>
    <row r="122" spans="1:24" ht="14.25" customHeight="1" x14ac:dyDescent="0.25">
      <c r="A122" s="170" t="s">
        <v>218</v>
      </c>
      <c r="B122" s="38" t="s">
        <v>219</v>
      </c>
      <c r="C122" s="46"/>
      <c r="D122" s="129"/>
      <c r="E122" s="129"/>
      <c r="F122" s="129"/>
      <c r="G122" s="129"/>
      <c r="H122" s="129"/>
      <c r="I122" s="129"/>
      <c r="J122" s="20"/>
      <c r="K122" s="20"/>
      <c r="L122" s="20"/>
      <c r="M122" s="20"/>
      <c r="N122" s="20"/>
      <c r="O122" s="20"/>
      <c r="P122" s="20"/>
      <c r="Q122" s="20"/>
      <c r="R122" s="20"/>
      <c r="S122" s="20"/>
      <c r="T122" s="20"/>
      <c r="U122" s="20"/>
      <c r="V122" s="20"/>
      <c r="W122" s="20"/>
      <c r="X122" s="20"/>
    </row>
    <row r="123" spans="1:24" ht="14.25" customHeight="1" x14ac:dyDescent="0.25">
      <c r="A123" s="170" t="s">
        <v>220</v>
      </c>
      <c r="B123" s="38" t="s">
        <v>221</v>
      </c>
      <c r="C123" s="46"/>
      <c r="D123" s="46"/>
      <c r="E123" s="46"/>
      <c r="F123" s="46"/>
      <c r="G123" s="46"/>
      <c r="H123" s="46"/>
      <c r="I123" s="46"/>
      <c r="J123" s="20"/>
      <c r="K123" s="20"/>
      <c r="L123" s="20"/>
      <c r="M123" s="20"/>
      <c r="N123" s="20"/>
      <c r="O123" s="20"/>
      <c r="P123" s="20"/>
      <c r="Q123" s="20"/>
      <c r="R123" s="20"/>
      <c r="S123" s="20"/>
      <c r="T123" s="20"/>
      <c r="U123" s="20"/>
      <c r="V123" s="20"/>
      <c r="W123" s="20"/>
      <c r="X123" s="20"/>
    </row>
    <row r="124" spans="1:24" ht="14.25" customHeight="1" x14ac:dyDescent="0.25">
      <c r="A124" s="170" t="s">
        <v>222</v>
      </c>
      <c r="B124" s="38" t="s">
        <v>223</v>
      </c>
      <c r="C124" s="45">
        <f t="shared" ref="C124:I124" si="52">C121+C122</f>
        <v>0</v>
      </c>
      <c r="D124" s="45">
        <f t="shared" si="52"/>
        <v>0</v>
      </c>
      <c r="E124" s="45">
        <f t="shared" si="52"/>
        <v>0</v>
      </c>
      <c r="F124" s="45">
        <f t="shared" si="52"/>
        <v>0</v>
      </c>
      <c r="G124" s="45">
        <f t="shared" si="52"/>
        <v>0</v>
      </c>
      <c r="H124" s="45">
        <f t="shared" si="52"/>
        <v>0</v>
      </c>
      <c r="I124" s="45">
        <f t="shared" si="52"/>
        <v>0</v>
      </c>
      <c r="J124" s="20"/>
      <c r="K124" s="20"/>
      <c r="L124" s="20"/>
      <c r="M124" s="20"/>
      <c r="N124" s="20"/>
      <c r="O124" s="20"/>
      <c r="P124" s="20"/>
      <c r="Q124" s="20"/>
      <c r="R124" s="20"/>
      <c r="S124" s="20"/>
      <c r="T124" s="20"/>
      <c r="U124" s="20"/>
      <c r="V124" s="20"/>
      <c r="W124" s="20"/>
      <c r="X124" s="20"/>
    </row>
    <row r="125" spans="1:24" ht="14.25" customHeight="1" thickBot="1" x14ac:dyDescent="0.3">
      <c r="A125" s="173" t="s">
        <v>224</v>
      </c>
      <c r="B125" s="47" t="s">
        <v>225</v>
      </c>
      <c r="C125" s="48">
        <f t="shared" ref="C125:I125" si="53">+C120-C124</f>
        <v>0</v>
      </c>
      <c r="D125" s="48">
        <f t="shared" si="53"/>
        <v>0</v>
      </c>
      <c r="E125" s="48">
        <f t="shared" si="53"/>
        <v>0</v>
      </c>
      <c r="F125" s="48">
        <f t="shared" si="53"/>
        <v>0</v>
      </c>
      <c r="G125" s="48">
        <f t="shared" si="53"/>
        <v>0</v>
      </c>
      <c r="H125" s="48">
        <f t="shared" si="53"/>
        <v>0</v>
      </c>
      <c r="I125" s="48">
        <f t="shared" si="53"/>
        <v>0</v>
      </c>
      <c r="J125" s="20"/>
      <c r="K125" s="40"/>
      <c r="L125" s="20"/>
      <c r="M125" s="20"/>
      <c r="N125" s="20"/>
      <c r="O125" s="20"/>
      <c r="P125" s="20"/>
      <c r="Q125" s="20"/>
      <c r="R125" s="20"/>
      <c r="S125" s="20"/>
      <c r="T125" s="20"/>
      <c r="U125" s="20"/>
      <c r="V125" s="20"/>
      <c r="W125" s="20"/>
      <c r="X125" s="20"/>
    </row>
    <row r="126" spans="1:24" ht="14.25" customHeight="1" thickBot="1" x14ac:dyDescent="0.3">
      <c r="A126" s="175" t="s">
        <v>626</v>
      </c>
      <c r="B126" s="243" t="s">
        <v>250</v>
      </c>
      <c r="C126" s="241"/>
      <c r="D126" s="241"/>
      <c r="E126" s="241"/>
      <c r="F126" s="241"/>
      <c r="G126" s="241"/>
      <c r="H126" s="241"/>
      <c r="I126" s="242"/>
      <c r="J126" s="20"/>
      <c r="K126" s="20"/>
      <c r="L126" s="20"/>
      <c r="M126" s="20"/>
      <c r="N126" s="20"/>
      <c r="O126" s="20"/>
      <c r="P126" s="20"/>
      <c r="Q126" s="20"/>
      <c r="R126" s="20"/>
      <c r="S126" s="20"/>
      <c r="T126" s="20"/>
      <c r="U126" s="20"/>
      <c r="V126" s="20"/>
      <c r="W126" s="20"/>
      <c r="X126" s="20"/>
    </row>
    <row r="127" spans="1:24" ht="14.25" customHeight="1" x14ac:dyDescent="0.25">
      <c r="A127" s="174" t="s">
        <v>627</v>
      </c>
      <c r="B127" s="145" t="s">
        <v>209</v>
      </c>
      <c r="C127" s="147">
        <f t="shared" ref="C127:I129" si="54">C82+C87+C72+C97+C107+C117</f>
        <v>0</v>
      </c>
      <c r="D127" s="147">
        <f t="shared" si="54"/>
        <v>0</v>
      </c>
      <c r="E127" s="147">
        <f t="shared" si="54"/>
        <v>0</v>
      </c>
      <c r="F127" s="147">
        <f t="shared" si="54"/>
        <v>0</v>
      </c>
      <c r="G127" s="147">
        <f t="shared" si="54"/>
        <v>0</v>
      </c>
      <c r="H127" s="147">
        <f t="shared" si="54"/>
        <v>0</v>
      </c>
      <c r="I127" s="147">
        <f t="shared" si="54"/>
        <v>0</v>
      </c>
      <c r="J127" s="20"/>
      <c r="K127" s="40"/>
      <c r="L127" s="20"/>
      <c r="M127" s="20"/>
      <c r="N127" s="20"/>
      <c r="O127" s="20"/>
      <c r="P127" s="20"/>
      <c r="Q127" s="20"/>
      <c r="R127" s="20"/>
      <c r="S127" s="20"/>
      <c r="T127" s="20"/>
      <c r="U127" s="20"/>
      <c r="V127" s="20"/>
      <c r="W127" s="20"/>
      <c r="X127" s="20"/>
    </row>
    <row r="128" spans="1:24" ht="14.25" customHeight="1" x14ac:dyDescent="0.25">
      <c r="A128" s="171" t="s">
        <v>628</v>
      </c>
      <c r="B128" s="38" t="s">
        <v>211</v>
      </c>
      <c r="C128" s="34">
        <f t="shared" si="54"/>
        <v>0</v>
      </c>
      <c r="D128" s="34">
        <f t="shared" si="54"/>
        <v>0</v>
      </c>
      <c r="E128" s="34">
        <f t="shared" si="54"/>
        <v>0</v>
      </c>
      <c r="F128" s="34">
        <f t="shared" si="54"/>
        <v>0</v>
      </c>
      <c r="G128" s="34">
        <f t="shared" si="54"/>
        <v>0</v>
      </c>
      <c r="H128" s="34">
        <f t="shared" si="54"/>
        <v>0</v>
      </c>
      <c r="I128" s="34">
        <f t="shared" si="54"/>
        <v>0</v>
      </c>
      <c r="J128" s="20"/>
      <c r="K128" s="20"/>
      <c r="L128" s="20"/>
      <c r="M128" s="20"/>
      <c r="N128" s="20"/>
      <c r="O128" s="20"/>
      <c r="P128" s="20"/>
      <c r="Q128" s="20"/>
      <c r="R128" s="20"/>
      <c r="S128" s="20"/>
      <c r="T128" s="20"/>
      <c r="U128" s="20"/>
      <c r="V128" s="20"/>
      <c r="W128" s="20"/>
      <c r="X128" s="20"/>
    </row>
    <row r="129" spans="1:24" ht="14.25" customHeight="1" x14ac:dyDescent="0.25">
      <c r="A129" s="171" t="s">
        <v>629</v>
      </c>
      <c r="B129" s="38" t="s">
        <v>213</v>
      </c>
      <c r="C129" s="34">
        <f t="shared" si="54"/>
        <v>0</v>
      </c>
      <c r="D129" s="34">
        <f t="shared" si="54"/>
        <v>0</v>
      </c>
      <c r="E129" s="34">
        <f t="shared" si="54"/>
        <v>0</v>
      </c>
      <c r="F129" s="34">
        <f t="shared" si="54"/>
        <v>0</v>
      </c>
      <c r="G129" s="34">
        <f t="shared" si="54"/>
        <v>0</v>
      </c>
      <c r="H129" s="34">
        <f t="shared" si="54"/>
        <v>0</v>
      </c>
      <c r="I129" s="34">
        <f t="shared" si="54"/>
        <v>0</v>
      </c>
      <c r="J129" s="20"/>
      <c r="K129" s="20"/>
      <c r="L129" s="20"/>
      <c r="M129" s="20"/>
      <c r="N129" s="20"/>
      <c r="O129" s="20"/>
      <c r="P129" s="20"/>
      <c r="Q129" s="20"/>
      <c r="R129" s="20"/>
      <c r="S129" s="20"/>
      <c r="T129" s="20"/>
      <c r="U129" s="20"/>
      <c r="V129" s="20"/>
      <c r="W129" s="20"/>
      <c r="X129" s="20"/>
    </row>
    <row r="130" spans="1:24" ht="14.25" customHeight="1" x14ac:dyDescent="0.25">
      <c r="A130" s="171" t="s">
        <v>630</v>
      </c>
      <c r="B130" s="38" t="s">
        <v>215</v>
      </c>
      <c r="C130" s="34">
        <f t="shared" ref="C130:I134" si="55">C90+C75+C100+C110+C120</f>
        <v>0</v>
      </c>
      <c r="D130" s="34">
        <f t="shared" si="55"/>
        <v>0</v>
      </c>
      <c r="E130" s="34">
        <f t="shared" si="55"/>
        <v>0</v>
      </c>
      <c r="F130" s="34">
        <f t="shared" si="55"/>
        <v>0</v>
      </c>
      <c r="G130" s="34">
        <f t="shared" si="55"/>
        <v>0</v>
      </c>
      <c r="H130" s="34">
        <f t="shared" si="55"/>
        <v>0</v>
      </c>
      <c r="I130" s="34">
        <f t="shared" si="55"/>
        <v>0</v>
      </c>
      <c r="J130" s="20"/>
      <c r="K130" s="40"/>
      <c r="L130" s="20"/>
      <c r="M130" s="20"/>
      <c r="N130" s="20"/>
      <c r="O130" s="20"/>
      <c r="P130" s="20"/>
      <c r="Q130" s="20"/>
      <c r="R130" s="20"/>
      <c r="S130" s="20"/>
      <c r="T130" s="20"/>
      <c r="U130" s="20"/>
      <c r="V130" s="20"/>
      <c r="W130" s="20"/>
      <c r="X130" s="20"/>
    </row>
    <row r="131" spans="1:24" ht="14.25" customHeight="1" x14ac:dyDescent="0.25">
      <c r="A131" s="171" t="s">
        <v>631</v>
      </c>
      <c r="B131" s="38" t="s">
        <v>217</v>
      </c>
      <c r="C131" s="34">
        <f t="shared" si="55"/>
        <v>0</v>
      </c>
      <c r="D131" s="34">
        <f t="shared" si="55"/>
        <v>0</v>
      </c>
      <c r="E131" s="34">
        <f t="shared" si="55"/>
        <v>0</v>
      </c>
      <c r="F131" s="34">
        <f t="shared" si="55"/>
        <v>0</v>
      </c>
      <c r="G131" s="34">
        <f t="shared" si="55"/>
        <v>0</v>
      </c>
      <c r="H131" s="34">
        <f t="shared" si="55"/>
        <v>0</v>
      </c>
      <c r="I131" s="34">
        <f t="shared" si="55"/>
        <v>0</v>
      </c>
      <c r="J131" s="20"/>
      <c r="K131" s="20"/>
      <c r="L131" s="20"/>
      <c r="M131" s="20"/>
      <c r="N131" s="20"/>
      <c r="O131" s="20"/>
      <c r="P131" s="20"/>
      <c r="Q131" s="20"/>
      <c r="R131" s="20"/>
      <c r="S131" s="20"/>
      <c r="T131" s="20"/>
      <c r="U131" s="20"/>
      <c r="V131" s="20"/>
      <c r="W131" s="20"/>
      <c r="X131" s="20"/>
    </row>
    <row r="132" spans="1:24" ht="14.25" customHeight="1" x14ac:dyDescent="0.25">
      <c r="A132" s="171" t="s">
        <v>632</v>
      </c>
      <c r="B132" s="38" t="s">
        <v>219</v>
      </c>
      <c r="C132" s="34">
        <f t="shared" si="55"/>
        <v>0</v>
      </c>
      <c r="D132" s="34">
        <f t="shared" si="55"/>
        <v>0</v>
      </c>
      <c r="E132" s="34">
        <f t="shared" si="55"/>
        <v>0</v>
      </c>
      <c r="F132" s="34">
        <f t="shared" si="55"/>
        <v>0</v>
      </c>
      <c r="G132" s="34">
        <f t="shared" si="55"/>
        <v>0</v>
      </c>
      <c r="H132" s="34">
        <f t="shared" si="55"/>
        <v>0</v>
      </c>
      <c r="I132" s="34">
        <f t="shared" si="55"/>
        <v>0</v>
      </c>
      <c r="J132" s="20"/>
      <c r="K132" s="20"/>
      <c r="L132" s="20"/>
      <c r="M132" s="20"/>
      <c r="N132" s="20"/>
      <c r="O132" s="20"/>
      <c r="P132" s="20"/>
      <c r="Q132" s="20"/>
      <c r="R132" s="20"/>
      <c r="S132" s="20"/>
      <c r="T132" s="20"/>
      <c r="U132" s="20"/>
      <c r="V132" s="20"/>
      <c r="W132" s="20"/>
      <c r="X132" s="20"/>
    </row>
    <row r="133" spans="1:24" ht="14.25" customHeight="1" x14ac:dyDescent="0.25">
      <c r="A133" s="171" t="s">
        <v>633</v>
      </c>
      <c r="B133" s="38" t="s">
        <v>221</v>
      </c>
      <c r="C133" s="34">
        <f t="shared" si="55"/>
        <v>0</v>
      </c>
      <c r="D133" s="34">
        <f t="shared" si="55"/>
        <v>0</v>
      </c>
      <c r="E133" s="34">
        <f t="shared" si="55"/>
        <v>0</v>
      </c>
      <c r="F133" s="34">
        <f t="shared" si="55"/>
        <v>0</v>
      </c>
      <c r="G133" s="34">
        <f t="shared" si="55"/>
        <v>0</v>
      </c>
      <c r="H133" s="34">
        <f t="shared" si="55"/>
        <v>0</v>
      </c>
      <c r="I133" s="34">
        <f t="shared" si="55"/>
        <v>0</v>
      </c>
      <c r="J133" s="20"/>
      <c r="K133" s="20"/>
      <c r="L133" s="20"/>
      <c r="M133" s="20"/>
      <c r="N133" s="20"/>
      <c r="O133" s="20"/>
      <c r="P133" s="20"/>
      <c r="Q133" s="20"/>
      <c r="R133" s="20"/>
      <c r="S133" s="20"/>
      <c r="T133" s="20"/>
      <c r="U133" s="20"/>
      <c r="V133" s="20"/>
      <c r="W133" s="20"/>
      <c r="X133" s="20"/>
    </row>
    <row r="134" spans="1:24" ht="14.25" customHeight="1" x14ac:dyDescent="0.25">
      <c r="A134" s="171" t="s">
        <v>634</v>
      </c>
      <c r="B134" s="38" t="s">
        <v>223</v>
      </c>
      <c r="C134" s="34">
        <f t="shared" si="55"/>
        <v>0</v>
      </c>
      <c r="D134" s="34">
        <f t="shared" si="55"/>
        <v>0</v>
      </c>
      <c r="E134" s="34">
        <f t="shared" si="55"/>
        <v>0</v>
      </c>
      <c r="F134" s="34">
        <f t="shared" si="55"/>
        <v>0</v>
      </c>
      <c r="G134" s="34">
        <f t="shared" si="55"/>
        <v>0</v>
      </c>
      <c r="H134" s="34">
        <f t="shared" si="55"/>
        <v>0</v>
      </c>
      <c r="I134" s="34">
        <f t="shared" si="55"/>
        <v>0</v>
      </c>
      <c r="J134" s="20"/>
      <c r="K134" s="20"/>
      <c r="L134" s="20"/>
      <c r="M134" s="20"/>
      <c r="N134" s="20"/>
      <c r="O134" s="20"/>
      <c r="P134" s="20"/>
      <c r="Q134" s="20"/>
      <c r="R134" s="20"/>
      <c r="S134" s="20"/>
      <c r="T134" s="20"/>
      <c r="U134" s="20"/>
      <c r="V134" s="20"/>
      <c r="W134" s="20"/>
      <c r="X134" s="20"/>
    </row>
    <row r="135" spans="1:24" ht="14.25" customHeight="1" thickBot="1" x14ac:dyDescent="0.3">
      <c r="A135" s="171" t="s">
        <v>635</v>
      </c>
      <c r="B135" s="49" t="s">
        <v>225</v>
      </c>
      <c r="C135" s="50">
        <f t="shared" ref="C135:I135" si="56">C85+C95+C80+C105+C115+C125</f>
        <v>0</v>
      </c>
      <c r="D135" s="50">
        <f t="shared" si="56"/>
        <v>0</v>
      </c>
      <c r="E135" s="50">
        <f t="shared" si="56"/>
        <v>0</v>
      </c>
      <c r="F135" s="50">
        <f t="shared" si="56"/>
        <v>0</v>
      </c>
      <c r="G135" s="50">
        <f t="shared" si="56"/>
        <v>0</v>
      </c>
      <c r="H135" s="50">
        <f t="shared" si="56"/>
        <v>0</v>
      </c>
      <c r="I135" s="50">
        <f t="shared" si="56"/>
        <v>0</v>
      </c>
      <c r="J135" s="20"/>
      <c r="K135" s="40"/>
      <c r="L135" s="20"/>
      <c r="M135" s="20"/>
      <c r="N135" s="20"/>
      <c r="O135" s="20"/>
      <c r="P135" s="20"/>
      <c r="Q135" s="20"/>
      <c r="R135" s="20"/>
      <c r="S135" s="20"/>
      <c r="T135" s="20"/>
      <c r="U135" s="20"/>
      <c r="V135" s="20"/>
      <c r="W135" s="20"/>
      <c r="X135" s="20"/>
    </row>
    <row r="136" spans="1:24" ht="14.25" customHeight="1"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ht="14.25" customHeight="1" x14ac:dyDescent="0.25">
      <c r="A137" s="20" t="s">
        <v>251</v>
      </c>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ht="14.25" customHeight="1"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ht="14.2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ht="14.2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ht="14.2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ht="14.2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ht="14.25" customHeight="1"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ht="14.25" customHeight="1"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ht="14.2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ht="14.25" customHeight="1"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ht="14.25" customHeight="1"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ht="14.25" customHeight="1"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ht="14.25" customHeight="1"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ht="14.25" customHeight="1"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ht="14.25" customHeight="1"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ht="14.25" customHeight="1"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ht="14.25" customHeight="1"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ht="14.25" customHeight="1"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ht="14.2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ht="14.2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ht="14.2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ht="14.2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ht="14.2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ht="14.2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ht="14.2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ht="14.2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4.2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4.2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4.2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4.2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4.2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4.2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4.2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4.2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4.2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4.2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4.2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4.2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4.2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4.2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4.2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4.2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4.2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4.2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4.2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4.2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4.2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4.2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4.2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4.2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4.2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4.2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4.2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4.2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4.2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4.2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4.2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4.2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4.2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4.2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4.2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4.2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4.2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4.2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4.2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4.2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4.2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4.2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4.2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4.2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4.25" customHeight="1"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4.25" customHeight="1"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4.25" customHeight="1"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4.25" customHeight="1"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4.25" customHeight="1"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4.25" customHeight="1"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4.25" customHeight="1"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4.25" customHeight="1"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4.25" customHeight="1"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4.25" customHeight="1"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4.25" customHeight="1"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4.25" customHeight="1"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4.25" customHeight="1"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4.25" customHeight="1"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4.25" customHeight="1"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ht="14.25" customHeight="1"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ht="14.25" customHeight="1"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ht="14.25" customHeight="1"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ht="14.25" customHeight="1"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ht="14.25" customHeight="1"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ht="14.25" customHeight="1"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ht="14.25" customHeight="1"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ht="14.25" customHeight="1"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ht="14.25" customHeight="1"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ht="14.25" customHeight="1"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ht="14.25" customHeight="1"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ht="14.25" customHeight="1"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ht="14.25" customHeight="1"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ht="14.25" customHeight="1"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ht="14.25" customHeight="1"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ht="14.25" customHeight="1"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ht="14.25" customHeight="1"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ht="14.25" customHeight="1"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ht="14.25" customHeight="1"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ht="14.25" customHeight="1"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ht="14.25" customHeight="1"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ht="14.25" customHeight="1"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ht="14.25" customHeight="1"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ht="14.25" customHeight="1"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ht="14.25" customHeight="1"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ht="14.25" customHeight="1"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ht="14.25" customHeight="1"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ht="14.25" customHeight="1"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ht="14.25" customHeight="1"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ht="14.25" customHeight="1"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ht="14.25" customHeight="1"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ht="14.25" customHeight="1"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ht="14.25" customHeight="1"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ht="14.25" customHeight="1"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ht="14.25" customHeight="1"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ht="14.25" customHeight="1"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ht="14.25" customHeight="1"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ht="14.25" customHeight="1"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ht="14.25" customHeight="1"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ht="14.25" customHeight="1"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ht="14.25" customHeight="1"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ht="14.25" customHeight="1"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ht="14.25" customHeight="1"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ht="14.25" customHeight="1"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ht="14.25" customHeight="1"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ht="14.25" customHeight="1"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ht="14.25" customHeight="1"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ht="14.25" customHeight="1"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ht="14.25" customHeight="1"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ht="14.25" customHeight="1"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ht="14.25" customHeight="1"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ht="14.25" customHeight="1"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ht="14.25" customHeight="1"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ht="14.25" customHeight="1"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ht="14.25" customHeight="1"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ht="14.25" customHeight="1"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ht="14.25" customHeight="1"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ht="14.25" customHeight="1"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ht="14.25" customHeight="1"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ht="14.25" customHeight="1"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ht="14.25" customHeight="1"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ht="14.25" customHeight="1"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ht="14.25" customHeight="1"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ht="14.25" customHeight="1"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ht="14.25" customHeight="1"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ht="14.25" customHeight="1"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ht="14.25" customHeight="1"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ht="14.25" customHeight="1"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ht="14.25" customHeight="1"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ht="14.25" customHeight="1"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ht="14.25" customHeight="1"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ht="14.25" customHeight="1"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ht="14.25" customHeight="1"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ht="14.25" customHeight="1"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ht="14.25" customHeight="1"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ht="14.25" customHeight="1"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ht="14.25" customHeight="1"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ht="14.25" customHeight="1"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ht="14.25" customHeight="1"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ht="14.25" customHeight="1"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ht="14.25" customHeight="1"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ht="14.25" customHeight="1"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ht="14.25" customHeight="1"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ht="14.25" customHeight="1"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ht="14.25" customHeight="1"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ht="14.25" customHeight="1"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ht="14.25" customHeight="1"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ht="14.25" customHeight="1"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ht="14.25" customHeight="1"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ht="14.25" customHeight="1"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ht="14.25" customHeight="1"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ht="14.25" customHeight="1"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ht="14.25" customHeight="1"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ht="14.25" customHeight="1"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ht="14.25" customHeight="1"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ht="14.25" customHeight="1"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ht="14.25" customHeight="1"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ht="14.25" customHeight="1"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ht="14.25" customHeight="1"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ht="14.25" customHeight="1"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ht="14.25" customHeight="1"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ht="14.25" customHeight="1"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ht="14.25" customHeight="1"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ht="14.25" customHeight="1"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ht="14.25" customHeight="1"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ht="14.25" customHeight="1"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ht="14.25" customHeight="1"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ht="14.25" customHeight="1"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ht="14.25" customHeight="1"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ht="14.25" customHeight="1"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ht="14.25" customHeight="1"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ht="14.25" customHeight="1"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ht="14.25" customHeight="1"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ht="14.25" customHeight="1"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ht="14.25" customHeight="1"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ht="14.25" customHeight="1"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ht="14.25" customHeight="1"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ht="14.25" customHeight="1"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ht="14.25" customHeight="1"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ht="14.25" customHeight="1"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ht="14.25" customHeight="1"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ht="14.25" customHeight="1"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ht="14.25" customHeight="1"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ht="14.25" customHeight="1"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ht="14.25" customHeight="1"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ht="14.25" customHeight="1"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ht="14.25" customHeight="1"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ht="14.25" customHeight="1"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ht="14.25" customHeight="1"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ht="14.25" customHeight="1"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ht="14.25" customHeight="1"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ht="14.25" customHeight="1"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ht="14.25" customHeight="1"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ht="14.25" customHeight="1"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ht="14.25" customHeight="1"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ht="14.25" customHeight="1"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ht="14.25" customHeight="1"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ht="14.25" customHeight="1"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ht="14.25" customHeight="1"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ht="14.25" customHeight="1"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ht="14.25" customHeight="1"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ht="14.25" customHeight="1"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ht="14.25" customHeight="1"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ht="14.25" customHeight="1" x14ac:dyDescent="0.2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ht="14.25" customHeight="1" x14ac:dyDescent="0.2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ht="14.25" customHeight="1" x14ac:dyDescent="0.2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ht="14.25" customHeight="1" x14ac:dyDescent="0.2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ht="14.25" customHeight="1" x14ac:dyDescent="0.2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ht="14.25" customHeight="1" x14ac:dyDescent="0.2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ht="14.25" customHeight="1" x14ac:dyDescent="0.2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ht="14.25" customHeight="1" x14ac:dyDescent="0.2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ht="14.25" customHeight="1" x14ac:dyDescent="0.2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ht="14.25" customHeight="1" x14ac:dyDescent="0.2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ht="14.25" customHeight="1" x14ac:dyDescent="0.2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ht="14.25" customHeight="1" x14ac:dyDescent="0.2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ht="14.25" customHeight="1" x14ac:dyDescent="0.2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ht="14.25" customHeight="1" x14ac:dyDescent="0.2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ht="14.25" customHeight="1" x14ac:dyDescent="0.2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ht="14.25" customHeight="1" x14ac:dyDescent="0.2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ht="14.25" customHeight="1" x14ac:dyDescent="0.2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ht="14.25" customHeight="1" x14ac:dyDescent="0.2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ht="14.25" customHeight="1" x14ac:dyDescent="0.2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ht="14.25" customHeight="1" x14ac:dyDescent="0.2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ht="14.25" customHeight="1" x14ac:dyDescent="0.2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ht="14.25" customHeight="1" x14ac:dyDescent="0.2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ht="14.25" customHeight="1" x14ac:dyDescent="0.2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ht="14.25" customHeight="1" x14ac:dyDescent="0.2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ht="14.25" customHeight="1" x14ac:dyDescent="0.2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ht="14.25" customHeight="1" x14ac:dyDescent="0.2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ht="14.25" customHeight="1" x14ac:dyDescent="0.2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ht="14.25" customHeight="1" x14ac:dyDescent="0.2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ht="14.25" customHeight="1" x14ac:dyDescent="0.2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ht="14.25" customHeight="1"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ht="14.25" customHeight="1"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ht="14.25" customHeight="1"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ht="14.25" customHeight="1"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ht="14.25" customHeight="1"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ht="14.25" customHeight="1"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ht="14.25" customHeight="1"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ht="14.25" customHeight="1"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ht="14.25" customHeight="1"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ht="14.25" customHeight="1"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ht="14.25" customHeight="1"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ht="14.25" customHeight="1"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ht="14.25" customHeight="1"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ht="14.25" customHeight="1"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ht="14.25" customHeight="1"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ht="14.25" customHeight="1"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ht="14.25" customHeight="1"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ht="14.25" customHeight="1"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ht="14.25" customHeight="1"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ht="14.25" customHeight="1"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ht="14.25" customHeight="1"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ht="14.25" customHeight="1"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ht="14.25" customHeight="1"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ht="14.25" customHeight="1"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ht="14.25" customHeight="1"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ht="14.25" customHeight="1"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ht="14.25" customHeight="1"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ht="14.25" customHeight="1" x14ac:dyDescent="0.2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ht="14.25" customHeight="1" x14ac:dyDescent="0.2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ht="14.25" customHeight="1" x14ac:dyDescent="0.2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ht="14.25" customHeight="1" x14ac:dyDescent="0.2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ht="14.25" customHeight="1" x14ac:dyDescent="0.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ht="14.25" customHeight="1" x14ac:dyDescent="0.2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ht="14.25" customHeight="1" x14ac:dyDescent="0.2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ht="14.25" customHeight="1" x14ac:dyDescent="0.2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ht="14.25" customHeight="1" x14ac:dyDescent="0.2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ht="14.25" customHeight="1" x14ac:dyDescent="0.2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ht="14.25" customHeight="1" x14ac:dyDescent="0.2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ht="14.25" customHeight="1" x14ac:dyDescent="0.2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ht="14.25" customHeight="1" x14ac:dyDescent="0.2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ht="14.25" customHeight="1" x14ac:dyDescent="0.2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ht="14.25" customHeight="1" x14ac:dyDescent="0.2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ht="14.25" customHeight="1" x14ac:dyDescent="0.2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ht="14.25" customHeight="1" x14ac:dyDescent="0.2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ht="14.25" customHeight="1" x14ac:dyDescent="0.2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ht="14.25" customHeight="1" x14ac:dyDescent="0.2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ht="14.25" customHeight="1" x14ac:dyDescent="0.2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ht="14.25" customHeight="1" x14ac:dyDescent="0.2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ht="14.25" customHeight="1" x14ac:dyDescent="0.2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ht="14.25" customHeight="1" x14ac:dyDescent="0.2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ht="14.25" customHeight="1" x14ac:dyDescent="0.2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ht="14.25" customHeight="1" x14ac:dyDescent="0.2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ht="14.25" customHeight="1" x14ac:dyDescent="0.2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ht="14.25" customHeight="1" x14ac:dyDescent="0.2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ht="14.25" customHeight="1" x14ac:dyDescent="0.2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ht="14.25" customHeight="1" x14ac:dyDescent="0.2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ht="14.25" customHeight="1" x14ac:dyDescent="0.2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ht="14.25" customHeight="1" x14ac:dyDescent="0.2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ht="14.25" customHeight="1" x14ac:dyDescent="0.2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ht="14.25" customHeight="1" x14ac:dyDescent="0.2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ht="14.25" customHeight="1" x14ac:dyDescent="0.2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ht="14.25" customHeight="1" x14ac:dyDescent="0.2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ht="14.25" customHeight="1" x14ac:dyDescent="0.2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ht="14.25" customHeight="1" x14ac:dyDescent="0.2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ht="14.25" customHeight="1" x14ac:dyDescent="0.2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ht="14.25" customHeight="1" x14ac:dyDescent="0.2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ht="14.25" customHeight="1" x14ac:dyDescent="0.2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ht="14.25" customHeight="1" x14ac:dyDescent="0.2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ht="14.25" customHeight="1" x14ac:dyDescent="0.2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ht="14.25" customHeight="1" x14ac:dyDescent="0.2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ht="14.25" customHeight="1" x14ac:dyDescent="0.2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ht="14.25" customHeight="1" x14ac:dyDescent="0.2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ht="14.25" customHeight="1" x14ac:dyDescent="0.2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ht="14.25" customHeight="1" x14ac:dyDescent="0.2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ht="14.25" customHeight="1" x14ac:dyDescent="0.2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ht="14.25" customHeight="1" x14ac:dyDescent="0.2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ht="14.25" customHeight="1" x14ac:dyDescent="0.2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ht="14.25" customHeight="1" x14ac:dyDescent="0.2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ht="14.25" customHeight="1" x14ac:dyDescent="0.2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ht="14.25" customHeight="1" x14ac:dyDescent="0.2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ht="14.25" customHeight="1" x14ac:dyDescent="0.2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ht="14.25" customHeight="1" x14ac:dyDescent="0.2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ht="14.25" customHeight="1" x14ac:dyDescent="0.2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ht="14.25" customHeight="1" x14ac:dyDescent="0.2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ht="14.25" customHeight="1" x14ac:dyDescent="0.2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ht="14.25" customHeight="1" x14ac:dyDescent="0.2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ht="14.25" customHeight="1" x14ac:dyDescent="0.2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ht="14.25" customHeight="1" x14ac:dyDescent="0.2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ht="14.25" customHeight="1" x14ac:dyDescent="0.2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ht="14.25" customHeight="1" x14ac:dyDescent="0.2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ht="14.25" customHeight="1" x14ac:dyDescent="0.2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ht="14.25" customHeight="1" x14ac:dyDescent="0.2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ht="14.25" customHeight="1" x14ac:dyDescent="0.2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ht="14.25" customHeight="1" x14ac:dyDescent="0.2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ht="14.25" customHeight="1" x14ac:dyDescent="0.2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ht="14.25" customHeight="1" x14ac:dyDescent="0.2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ht="14.25" customHeight="1" x14ac:dyDescent="0.2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ht="14.25" customHeight="1" x14ac:dyDescent="0.2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ht="14.25" customHeight="1" x14ac:dyDescent="0.2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ht="14.25" customHeight="1" x14ac:dyDescent="0.2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ht="14.25" customHeight="1" x14ac:dyDescent="0.2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ht="14.25" customHeight="1" x14ac:dyDescent="0.2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ht="14.25" customHeight="1" x14ac:dyDescent="0.2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ht="14.25" customHeight="1" x14ac:dyDescent="0.2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ht="14.25" customHeight="1" x14ac:dyDescent="0.2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ht="14.25" customHeight="1" x14ac:dyDescent="0.2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ht="14.25" customHeight="1" x14ac:dyDescent="0.2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ht="14.25" customHeight="1" x14ac:dyDescent="0.2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ht="14.25" customHeight="1" x14ac:dyDescent="0.2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ht="14.25" customHeight="1" x14ac:dyDescent="0.2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ht="14.25" customHeight="1" x14ac:dyDescent="0.2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ht="14.25" customHeight="1" x14ac:dyDescent="0.2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ht="14.25" customHeight="1" x14ac:dyDescent="0.2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ht="14.25" customHeight="1" x14ac:dyDescent="0.2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ht="14.25" customHeight="1" x14ac:dyDescent="0.2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ht="14.25" customHeight="1" x14ac:dyDescent="0.2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ht="14.25" customHeight="1" x14ac:dyDescent="0.2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ht="14.25" customHeight="1" x14ac:dyDescent="0.2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ht="14.25" customHeight="1"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ht="14.25" customHeight="1" x14ac:dyDescent="0.2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ht="14.25" customHeight="1" x14ac:dyDescent="0.2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ht="14.25" customHeight="1" x14ac:dyDescent="0.2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ht="14.25" customHeight="1" x14ac:dyDescent="0.2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ht="14.25" customHeight="1" x14ac:dyDescent="0.2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ht="14.25" customHeight="1" x14ac:dyDescent="0.2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ht="14.25" customHeight="1" x14ac:dyDescent="0.2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ht="14.25" customHeight="1" x14ac:dyDescent="0.2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ht="14.25" customHeight="1" x14ac:dyDescent="0.2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ht="14.25" customHeight="1" x14ac:dyDescent="0.2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ht="14.25" customHeight="1" x14ac:dyDescent="0.2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ht="14.25" customHeight="1" x14ac:dyDescent="0.2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ht="14.25" customHeight="1" x14ac:dyDescent="0.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ht="14.25" customHeight="1" x14ac:dyDescent="0.2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ht="14.25" customHeight="1" x14ac:dyDescent="0.2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ht="14.25" customHeight="1" x14ac:dyDescent="0.2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ht="14.25" customHeight="1" x14ac:dyDescent="0.2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ht="14.25" customHeight="1" x14ac:dyDescent="0.2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ht="14.25" customHeight="1" x14ac:dyDescent="0.2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ht="14.25" customHeight="1" x14ac:dyDescent="0.2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ht="14.25" customHeight="1" x14ac:dyDescent="0.2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ht="14.25" customHeight="1" x14ac:dyDescent="0.2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ht="14.25" customHeight="1" x14ac:dyDescent="0.2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ht="14.25" customHeight="1" x14ac:dyDescent="0.2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ht="14.25" customHeight="1" x14ac:dyDescent="0.2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ht="14.25" customHeight="1" x14ac:dyDescent="0.2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ht="14.25" customHeight="1" x14ac:dyDescent="0.2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ht="14.25" customHeight="1" x14ac:dyDescent="0.2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ht="14.25" customHeight="1" x14ac:dyDescent="0.2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ht="14.25" customHeight="1" x14ac:dyDescent="0.2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ht="14.25" customHeight="1" x14ac:dyDescent="0.2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ht="14.25" customHeight="1" x14ac:dyDescent="0.2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ht="14.25" customHeight="1" x14ac:dyDescent="0.2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ht="14.25" customHeight="1" x14ac:dyDescent="0.2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ht="14.25" customHeight="1" x14ac:dyDescent="0.2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ht="14.25" customHeight="1" x14ac:dyDescent="0.2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ht="14.25" customHeight="1" x14ac:dyDescent="0.2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ht="14.25" customHeight="1" x14ac:dyDescent="0.2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ht="14.25" customHeight="1" x14ac:dyDescent="0.2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ht="14.25" customHeight="1" x14ac:dyDescent="0.2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ht="14.25" customHeight="1" x14ac:dyDescent="0.2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ht="14.25" customHeight="1" x14ac:dyDescent="0.2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ht="14.25" customHeight="1" x14ac:dyDescent="0.2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ht="14.25" customHeight="1" x14ac:dyDescent="0.2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ht="14.25" customHeight="1" x14ac:dyDescent="0.2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ht="14.25" customHeight="1" x14ac:dyDescent="0.2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ht="14.25" customHeight="1" x14ac:dyDescent="0.2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ht="14.25" customHeight="1" x14ac:dyDescent="0.2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ht="14.25" customHeight="1" x14ac:dyDescent="0.2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ht="14.25" customHeight="1" x14ac:dyDescent="0.2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ht="14.25" customHeight="1" x14ac:dyDescent="0.2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ht="14.25" customHeight="1" x14ac:dyDescent="0.2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ht="14.25" customHeight="1" x14ac:dyDescent="0.2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ht="14.25" customHeight="1" x14ac:dyDescent="0.2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ht="14.25" customHeight="1" x14ac:dyDescent="0.2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ht="14.25" customHeight="1" x14ac:dyDescent="0.2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ht="14.25" customHeight="1" x14ac:dyDescent="0.2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ht="14.25" customHeight="1" x14ac:dyDescent="0.2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ht="14.25" customHeight="1" x14ac:dyDescent="0.2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ht="14.25" customHeight="1" x14ac:dyDescent="0.2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ht="14.25" customHeight="1" x14ac:dyDescent="0.2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ht="14.25" customHeight="1" x14ac:dyDescent="0.2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ht="14.25" customHeight="1" x14ac:dyDescent="0.2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ht="14.25" customHeight="1" x14ac:dyDescent="0.2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ht="14.25" customHeight="1" x14ac:dyDescent="0.2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ht="14.25" customHeight="1" x14ac:dyDescent="0.2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ht="14.25" customHeight="1" x14ac:dyDescent="0.2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ht="14.25" customHeight="1" x14ac:dyDescent="0.2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ht="14.25" customHeight="1" x14ac:dyDescent="0.2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ht="14.25" customHeight="1" x14ac:dyDescent="0.2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ht="14.25" customHeight="1" x14ac:dyDescent="0.2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ht="14.25" customHeight="1" x14ac:dyDescent="0.2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ht="14.25" customHeight="1" x14ac:dyDescent="0.2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ht="14.25" customHeight="1" x14ac:dyDescent="0.2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ht="14.25" customHeight="1" x14ac:dyDescent="0.2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ht="14.25" customHeight="1" x14ac:dyDescent="0.2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ht="14.25" customHeight="1" x14ac:dyDescent="0.2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ht="14.25" customHeight="1" x14ac:dyDescent="0.2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ht="14.25" customHeight="1" x14ac:dyDescent="0.2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ht="14.25" customHeight="1" x14ac:dyDescent="0.2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ht="14.25" customHeight="1" x14ac:dyDescent="0.2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ht="14.25" customHeight="1" x14ac:dyDescent="0.2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ht="14.25" customHeight="1" x14ac:dyDescent="0.2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ht="14.25" customHeight="1" x14ac:dyDescent="0.2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ht="14.25" customHeight="1" x14ac:dyDescent="0.2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ht="14.25" customHeight="1" x14ac:dyDescent="0.2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ht="14.25" customHeight="1" x14ac:dyDescent="0.2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ht="14.25" customHeight="1" x14ac:dyDescent="0.2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ht="14.25" customHeight="1" x14ac:dyDescent="0.2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ht="14.25" customHeight="1" x14ac:dyDescent="0.2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ht="14.25" customHeight="1" x14ac:dyDescent="0.2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ht="14.25" customHeight="1" x14ac:dyDescent="0.2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ht="14.25" customHeight="1" x14ac:dyDescent="0.2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ht="14.25" customHeight="1" x14ac:dyDescent="0.2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ht="14.25" customHeight="1" x14ac:dyDescent="0.2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ht="14.25" customHeight="1" x14ac:dyDescent="0.2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ht="14.25" customHeight="1" x14ac:dyDescent="0.2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ht="14.25" customHeight="1" x14ac:dyDescent="0.2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ht="14.25" customHeight="1" x14ac:dyDescent="0.2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ht="14.25" customHeight="1" x14ac:dyDescent="0.2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ht="14.25" customHeight="1" x14ac:dyDescent="0.2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ht="14.25" customHeight="1" x14ac:dyDescent="0.2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ht="14.25" customHeight="1" x14ac:dyDescent="0.2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ht="14.25" customHeight="1" x14ac:dyDescent="0.2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ht="14.25" customHeight="1" x14ac:dyDescent="0.2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ht="14.25" customHeight="1" x14ac:dyDescent="0.2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ht="14.25" customHeight="1" x14ac:dyDescent="0.2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ht="14.25" customHeight="1" x14ac:dyDescent="0.2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ht="14.25" customHeight="1" x14ac:dyDescent="0.2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ht="14.25" customHeight="1" x14ac:dyDescent="0.2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ht="14.25" customHeight="1" x14ac:dyDescent="0.2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ht="14.25" customHeight="1" x14ac:dyDescent="0.2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ht="14.25" customHeight="1" x14ac:dyDescent="0.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ht="14.25" customHeight="1" x14ac:dyDescent="0.2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ht="14.25" customHeight="1" x14ac:dyDescent="0.2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ht="14.25" customHeight="1" x14ac:dyDescent="0.2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ht="14.25" customHeight="1" x14ac:dyDescent="0.2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ht="14.25" customHeight="1" x14ac:dyDescent="0.2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ht="14.25" customHeight="1" x14ac:dyDescent="0.2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ht="14.25" customHeight="1" x14ac:dyDescent="0.2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ht="14.25" customHeight="1" x14ac:dyDescent="0.2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ht="14.25" customHeight="1" x14ac:dyDescent="0.2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ht="14.25" customHeight="1" x14ac:dyDescent="0.2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ht="14.25" customHeight="1" x14ac:dyDescent="0.2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ht="14.25" customHeight="1" x14ac:dyDescent="0.2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ht="14.25" customHeight="1" x14ac:dyDescent="0.2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ht="14.25" customHeight="1" x14ac:dyDescent="0.2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ht="14.25" customHeight="1" x14ac:dyDescent="0.2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ht="14.25" customHeight="1" x14ac:dyDescent="0.2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ht="14.25" customHeight="1" x14ac:dyDescent="0.2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ht="14.25" customHeight="1" x14ac:dyDescent="0.2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ht="14.25" customHeight="1" x14ac:dyDescent="0.2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ht="14.25" customHeight="1" x14ac:dyDescent="0.2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ht="14.25" customHeight="1" x14ac:dyDescent="0.2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ht="14.25" customHeight="1" x14ac:dyDescent="0.2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ht="14.25" customHeight="1" x14ac:dyDescent="0.2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ht="14.25" customHeight="1" x14ac:dyDescent="0.2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ht="14.25" customHeight="1" x14ac:dyDescent="0.2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ht="14.25" customHeight="1" x14ac:dyDescent="0.2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ht="14.25" customHeight="1" x14ac:dyDescent="0.2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ht="14.25" customHeight="1" x14ac:dyDescent="0.2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ht="14.25" customHeight="1" x14ac:dyDescent="0.2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ht="14.25" customHeight="1" x14ac:dyDescent="0.2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ht="14.25" customHeight="1" x14ac:dyDescent="0.2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ht="14.25" customHeight="1" x14ac:dyDescent="0.2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ht="14.25" customHeight="1" x14ac:dyDescent="0.2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ht="14.25" customHeight="1" x14ac:dyDescent="0.2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ht="14.25" customHeight="1" x14ac:dyDescent="0.2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ht="14.25" customHeight="1" x14ac:dyDescent="0.2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ht="14.25" customHeight="1" x14ac:dyDescent="0.2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ht="14.25" customHeight="1" x14ac:dyDescent="0.2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ht="14.25" customHeight="1" x14ac:dyDescent="0.2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ht="14.25" customHeight="1" x14ac:dyDescent="0.2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ht="14.25" customHeight="1" x14ac:dyDescent="0.2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ht="14.25" customHeight="1" x14ac:dyDescent="0.2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ht="14.25" customHeight="1" x14ac:dyDescent="0.2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ht="14.25" customHeight="1" x14ac:dyDescent="0.2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ht="14.25" customHeight="1" x14ac:dyDescent="0.2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ht="14.25" customHeight="1" x14ac:dyDescent="0.2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ht="14.25" customHeight="1" x14ac:dyDescent="0.2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ht="14.25" customHeight="1" x14ac:dyDescent="0.2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ht="14.25" customHeight="1" x14ac:dyDescent="0.2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ht="14.25" customHeight="1" x14ac:dyDescent="0.2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ht="14.25" customHeight="1" x14ac:dyDescent="0.2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ht="14.25" customHeight="1" x14ac:dyDescent="0.2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ht="14.25" customHeight="1" x14ac:dyDescent="0.2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ht="14.25" customHeight="1" x14ac:dyDescent="0.2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ht="14.25" customHeight="1" x14ac:dyDescent="0.2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ht="14.25" customHeight="1" x14ac:dyDescent="0.2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ht="14.25" customHeight="1" x14ac:dyDescent="0.2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ht="14.25" customHeight="1" x14ac:dyDescent="0.2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ht="14.25" customHeight="1" x14ac:dyDescent="0.2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ht="14.25" customHeight="1" x14ac:dyDescent="0.2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ht="14.25" customHeight="1" x14ac:dyDescent="0.2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ht="14.25" customHeight="1" x14ac:dyDescent="0.2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ht="14.25" customHeight="1" x14ac:dyDescent="0.2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ht="14.25" customHeight="1" x14ac:dyDescent="0.2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ht="14.25" customHeight="1" x14ac:dyDescent="0.2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ht="14.25" customHeight="1" x14ac:dyDescent="0.2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ht="14.25" customHeight="1" x14ac:dyDescent="0.2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ht="14.25" customHeight="1" x14ac:dyDescent="0.2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ht="14.25" customHeight="1" x14ac:dyDescent="0.2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ht="14.25" customHeight="1" x14ac:dyDescent="0.2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ht="14.25" customHeight="1" x14ac:dyDescent="0.2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ht="14.25" customHeight="1" x14ac:dyDescent="0.2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ht="14.25" customHeight="1" x14ac:dyDescent="0.2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ht="14.25" customHeight="1" x14ac:dyDescent="0.2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ht="14.25" customHeight="1" x14ac:dyDescent="0.2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ht="14.25" customHeight="1" x14ac:dyDescent="0.2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ht="14.25" customHeight="1" x14ac:dyDescent="0.2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ht="14.25" customHeight="1" x14ac:dyDescent="0.2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ht="14.25" customHeight="1" x14ac:dyDescent="0.2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ht="14.25" customHeight="1" x14ac:dyDescent="0.2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ht="14.25" customHeight="1" x14ac:dyDescent="0.2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ht="14.25" customHeight="1" x14ac:dyDescent="0.2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ht="14.25" customHeight="1" x14ac:dyDescent="0.2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ht="14.25" customHeight="1" x14ac:dyDescent="0.2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ht="14.25" customHeight="1" x14ac:dyDescent="0.2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ht="14.25" customHeight="1" x14ac:dyDescent="0.2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ht="14.25" customHeight="1" x14ac:dyDescent="0.2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ht="14.25" customHeight="1" x14ac:dyDescent="0.2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ht="14.25" customHeight="1" x14ac:dyDescent="0.2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ht="14.25" customHeight="1" x14ac:dyDescent="0.2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ht="14.25" customHeight="1" x14ac:dyDescent="0.2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ht="14.25" customHeight="1" x14ac:dyDescent="0.2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ht="14.25" customHeight="1" x14ac:dyDescent="0.2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ht="14.25" customHeight="1" x14ac:dyDescent="0.2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ht="14.25" customHeight="1" x14ac:dyDescent="0.2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ht="14.25" customHeight="1" x14ac:dyDescent="0.2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ht="14.25" customHeight="1" x14ac:dyDescent="0.2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ht="14.25" customHeight="1" x14ac:dyDescent="0.2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ht="14.25" customHeight="1" x14ac:dyDescent="0.2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ht="14.25" customHeight="1" x14ac:dyDescent="0.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ht="14.25" customHeight="1" x14ac:dyDescent="0.2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ht="14.25" customHeight="1" x14ac:dyDescent="0.2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ht="14.25" customHeight="1" x14ac:dyDescent="0.2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ht="14.25" customHeight="1" x14ac:dyDescent="0.2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ht="14.25" customHeight="1" x14ac:dyDescent="0.2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ht="14.25" customHeight="1" x14ac:dyDescent="0.2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ht="14.25" customHeight="1" x14ac:dyDescent="0.2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ht="14.25" customHeight="1" x14ac:dyDescent="0.2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ht="14.25" customHeight="1" x14ac:dyDescent="0.2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ht="14.25" customHeight="1" x14ac:dyDescent="0.2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ht="14.25" customHeight="1" x14ac:dyDescent="0.2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ht="14.25" customHeight="1" x14ac:dyDescent="0.2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ht="14.25" customHeight="1" x14ac:dyDescent="0.2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ht="14.25" customHeight="1" x14ac:dyDescent="0.2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ht="14.25" customHeight="1" x14ac:dyDescent="0.2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ht="14.25" customHeight="1" x14ac:dyDescent="0.2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ht="14.25" customHeight="1" x14ac:dyDescent="0.2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ht="14.25" customHeight="1" x14ac:dyDescent="0.2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ht="14.25" customHeight="1" x14ac:dyDescent="0.2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ht="14.25" customHeight="1" x14ac:dyDescent="0.2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ht="14.25" customHeight="1" x14ac:dyDescent="0.2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ht="14.25" customHeight="1" x14ac:dyDescent="0.2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ht="14.25" customHeight="1" x14ac:dyDescent="0.2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ht="14.25" customHeight="1" x14ac:dyDescent="0.2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ht="14.25" customHeight="1" x14ac:dyDescent="0.2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ht="14.25" customHeight="1" x14ac:dyDescent="0.2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ht="14.25" customHeight="1" x14ac:dyDescent="0.2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ht="14.25" customHeight="1" x14ac:dyDescent="0.2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ht="14.25" customHeight="1" x14ac:dyDescent="0.2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ht="14.25" customHeight="1" x14ac:dyDescent="0.2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ht="14.25" customHeight="1" x14ac:dyDescent="0.2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ht="14.25" customHeight="1" x14ac:dyDescent="0.2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ht="14.25" customHeight="1" x14ac:dyDescent="0.2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ht="14.25" customHeight="1" x14ac:dyDescent="0.2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ht="14.25" customHeight="1" x14ac:dyDescent="0.2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ht="14.25" customHeight="1" x14ac:dyDescent="0.2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ht="14.25" customHeight="1" x14ac:dyDescent="0.2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ht="14.25" customHeight="1" x14ac:dyDescent="0.2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ht="14.25" customHeight="1" x14ac:dyDescent="0.2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ht="14.25" customHeight="1" x14ac:dyDescent="0.2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ht="14.25" customHeight="1" x14ac:dyDescent="0.2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ht="14.25" customHeight="1" x14ac:dyDescent="0.2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ht="14.25" customHeight="1" x14ac:dyDescent="0.2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ht="14.25" customHeight="1" x14ac:dyDescent="0.2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ht="14.25" customHeight="1" x14ac:dyDescent="0.2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ht="14.25" customHeight="1" x14ac:dyDescent="0.2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ht="14.25" customHeight="1" x14ac:dyDescent="0.2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ht="14.25" customHeight="1" x14ac:dyDescent="0.2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ht="14.25" customHeight="1" x14ac:dyDescent="0.2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ht="14.25" customHeight="1" x14ac:dyDescent="0.2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ht="14.25" customHeight="1" x14ac:dyDescent="0.2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ht="14.25" customHeight="1" x14ac:dyDescent="0.2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ht="14.25" customHeight="1" x14ac:dyDescent="0.2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ht="14.25" customHeight="1" x14ac:dyDescent="0.2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ht="14.25" customHeight="1" x14ac:dyDescent="0.2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ht="14.25" customHeight="1" x14ac:dyDescent="0.2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ht="14.25" customHeight="1" x14ac:dyDescent="0.2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ht="14.25" customHeight="1" x14ac:dyDescent="0.2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ht="14.25" customHeight="1" x14ac:dyDescent="0.2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ht="14.25" customHeight="1" x14ac:dyDescent="0.2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ht="14.25" customHeight="1" x14ac:dyDescent="0.2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ht="14.25" customHeight="1" x14ac:dyDescent="0.2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ht="14.25" customHeight="1" x14ac:dyDescent="0.2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ht="14.25" customHeight="1" x14ac:dyDescent="0.2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ht="14.25" customHeight="1" x14ac:dyDescent="0.2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ht="14.25" customHeight="1" x14ac:dyDescent="0.2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ht="14.25" customHeight="1" x14ac:dyDescent="0.2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ht="14.25" customHeight="1" x14ac:dyDescent="0.2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ht="14.25" customHeight="1" x14ac:dyDescent="0.2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ht="14.25" customHeight="1" x14ac:dyDescent="0.2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ht="14.25" customHeight="1" x14ac:dyDescent="0.2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ht="14.25" customHeight="1" x14ac:dyDescent="0.2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ht="14.25" customHeight="1" x14ac:dyDescent="0.2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ht="14.25" customHeight="1" x14ac:dyDescent="0.2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ht="14.25" customHeight="1" x14ac:dyDescent="0.2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ht="14.25" customHeight="1" x14ac:dyDescent="0.2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ht="14.25" customHeight="1" x14ac:dyDescent="0.2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ht="14.25" customHeight="1" x14ac:dyDescent="0.2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ht="14.25" customHeight="1" x14ac:dyDescent="0.2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ht="14.25" customHeight="1" x14ac:dyDescent="0.2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ht="14.25" customHeight="1" x14ac:dyDescent="0.2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ht="14.25" customHeight="1" x14ac:dyDescent="0.2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ht="14.25" customHeight="1" x14ac:dyDescent="0.2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ht="14.25" customHeight="1" x14ac:dyDescent="0.2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ht="14.25" customHeight="1" x14ac:dyDescent="0.2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ht="14.25" customHeight="1" x14ac:dyDescent="0.2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ht="14.25" customHeight="1" x14ac:dyDescent="0.2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ht="14.25" customHeight="1" x14ac:dyDescent="0.2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ht="14.25" customHeight="1" x14ac:dyDescent="0.2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ht="14.25" customHeight="1" x14ac:dyDescent="0.2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ht="14.25" customHeight="1" x14ac:dyDescent="0.2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ht="14.25" customHeight="1" x14ac:dyDescent="0.2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ht="14.25" customHeight="1" x14ac:dyDescent="0.2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ht="14.25" customHeight="1" x14ac:dyDescent="0.2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ht="14.25" customHeight="1" x14ac:dyDescent="0.2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ht="14.25" customHeight="1" x14ac:dyDescent="0.2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ht="14.25" customHeight="1" x14ac:dyDescent="0.2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ht="14.25" customHeight="1" x14ac:dyDescent="0.2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ht="14.25" customHeight="1" x14ac:dyDescent="0.2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ht="14.25" customHeight="1" x14ac:dyDescent="0.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ht="14.25" customHeight="1" x14ac:dyDescent="0.2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ht="14.25" customHeight="1" x14ac:dyDescent="0.2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ht="14.25" customHeight="1" x14ac:dyDescent="0.2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ht="14.25" customHeight="1" x14ac:dyDescent="0.2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ht="14.25" customHeight="1" x14ac:dyDescent="0.2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ht="14.25" customHeight="1" x14ac:dyDescent="0.2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ht="14.25" customHeight="1" x14ac:dyDescent="0.2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ht="14.25" customHeight="1" x14ac:dyDescent="0.2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ht="14.25" customHeight="1" x14ac:dyDescent="0.2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ht="14.25" customHeight="1" x14ac:dyDescent="0.2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ht="14.25" customHeight="1" x14ac:dyDescent="0.2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ht="14.25" customHeight="1" x14ac:dyDescent="0.2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ht="14.25" customHeight="1" x14ac:dyDescent="0.2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ht="14.25" customHeight="1" x14ac:dyDescent="0.2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ht="14.25" customHeight="1" x14ac:dyDescent="0.2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ht="14.25" customHeight="1" x14ac:dyDescent="0.2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ht="14.25" customHeight="1" x14ac:dyDescent="0.2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ht="14.25" customHeight="1" x14ac:dyDescent="0.2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ht="14.25" customHeight="1" x14ac:dyDescent="0.2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ht="14.25" customHeight="1" x14ac:dyDescent="0.2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ht="14.25" customHeight="1" x14ac:dyDescent="0.2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ht="14.25" customHeight="1" x14ac:dyDescent="0.2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ht="14.25" customHeight="1" x14ac:dyDescent="0.2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ht="14.25" customHeight="1" x14ac:dyDescent="0.2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ht="14.25" customHeight="1" x14ac:dyDescent="0.2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ht="14.25" customHeight="1" x14ac:dyDescent="0.2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ht="14.25" customHeight="1" x14ac:dyDescent="0.2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ht="14.25" customHeight="1" x14ac:dyDescent="0.2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ht="14.25" customHeight="1" x14ac:dyDescent="0.2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ht="14.25" customHeight="1" x14ac:dyDescent="0.2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ht="14.25" customHeight="1" x14ac:dyDescent="0.2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ht="14.25" customHeight="1" x14ac:dyDescent="0.2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ht="14.25" customHeight="1" x14ac:dyDescent="0.2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ht="14.25" customHeight="1" x14ac:dyDescent="0.2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ht="14.25" customHeight="1" x14ac:dyDescent="0.2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ht="14.25" customHeight="1" x14ac:dyDescent="0.2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ht="14.25" customHeight="1" x14ac:dyDescent="0.2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ht="14.25" customHeight="1" x14ac:dyDescent="0.2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ht="14.25" customHeight="1" x14ac:dyDescent="0.2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ht="14.25" customHeight="1" x14ac:dyDescent="0.2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ht="14.25" customHeight="1" x14ac:dyDescent="0.2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ht="14.25" customHeight="1" x14ac:dyDescent="0.2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ht="14.25" customHeight="1" x14ac:dyDescent="0.2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ht="14.25" customHeight="1" x14ac:dyDescent="0.2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ht="14.25" customHeight="1" x14ac:dyDescent="0.2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ht="14.25" customHeight="1" x14ac:dyDescent="0.2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ht="14.25" customHeight="1" x14ac:dyDescent="0.2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ht="14.25" customHeight="1" x14ac:dyDescent="0.2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ht="14.25" customHeight="1" x14ac:dyDescent="0.2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ht="14.25" customHeight="1" x14ac:dyDescent="0.2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ht="14.25" customHeight="1" x14ac:dyDescent="0.2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ht="14.25" customHeight="1" x14ac:dyDescent="0.2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ht="14.25" customHeight="1" x14ac:dyDescent="0.2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ht="14.25" customHeight="1" x14ac:dyDescent="0.2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ht="14.25" customHeight="1" x14ac:dyDescent="0.2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ht="14.25" customHeight="1" x14ac:dyDescent="0.2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ht="14.25" customHeight="1" x14ac:dyDescent="0.2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ht="14.25" customHeight="1" x14ac:dyDescent="0.2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ht="14.25" customHeight="1" x14ac:dyDescent="0.2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ht="14.25" customHeight="1" x14ac:dyDescent="0.2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ht="14.25" customHeight="1" x14ac:dyDescent="0.2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ht="14.25" customHeight="1" x14ac:dyDescent="0.2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ht="14.25" customHeight="1" x14ac:dyDescent="0.2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ht="14.25" customHeight="1" x14ac:dyDescent="0.2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ht="14.25" customHeight="1" x14ac:dyDescent="0.2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ht="14.25" customHeight="1" x14ac:dyDescent="0.2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ht="14.25" customHeight="1" x14ac:dyDescent="0.2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ht="14.25" customHeight="1" x14ac:dyDescent="0.2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ht="14.25" customHeight="1" x14ac:dyDescent="0.2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ht="14.25" customHeight="1" x14ac:dyDescent="0.2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ht="14.25" customHeight="1" x14ac:dyDescent="0.2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ht="14.25" customHeight="1" x14ac:dyDescent="0.2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ht="14.25" customHeight="1" x14ac:dyDescent="0.2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ht="14.25" customHeight="1" x14ac:dyDescent="0.2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ht="14.25" customHeight="1" x14ac:dyDescent="0.2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ht="14.25" customHeight="1" x14ac:dyDescent="0.2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ht="14.25" customHeight="1" x14ac:dyDescent="0.2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ht="14.25" customHeight="1" x14ac:dyDescent="0.2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ht="14.25" customHeight="1" x14ac:dyDescent="0.2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ht="14.25" customHeight="1" x14ac:dyDescent="0.2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ht="14.25" customHeight="1" x14ac:dyDescent="0.2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ht="14.25" customHeight="1" x14ac:dyDescent="0.2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ht="14.25" customHeight="1" x14ac:dyDescent="0.2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ht="14.25" customHeight="1" x14ac:dyDescent="0.2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ht="14.25" customHeight="1" x14ac:dyDescent="0.2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ht="14.25" customHeight="1" x14ac:dyDescent="0.2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ht="14.25" customHeight="1" x14ac:dyDescent="0.2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ht="14.25" customHeight="1" x14ac:dyDescent="0.2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ht="14.25" customHeight="1" x14ac:dyDescent="0.2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ht="14.25" customHeight="1" x14ac:dyDescent="0.2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ht="14.25" customHeight="1" x14ac:dyDescent="0.2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ht="14.25" customHeight="1" x14ac:dyDescent="0.2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ht="14.25" customHeight="1" x14ac:dyDescent="0.2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ht="14.25" customHeight="1" x14ac:dyDescent="0.2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ht="14.25" customHeight="1" x14ac:dyDescent="0.2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ht="14.25" customHeight="1" x14ac:dyDescent="0.2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ht="14.25" customHeight="1" x14ac:dyDescent="0.2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ht="14.25" customHeight="1" x14ac:dyDescent="0.2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ht="14.25" customHeight="1" x14ac:dyDescent="0.2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ht="14.25" customHeight="1" x14ac:dyDescent="0.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ht="14.25" customHeight="1" x14ac:dyDescent="0.2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ht="14.25" customHeight="1" x14ac:dyDescent="0.2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ht="14.25" customHeight="1" x14ac:dyDescent="0.2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ht="14.25" customHeight="1" x14ac:dyDescent="0.2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ht="14.25" customHeight="1" x14ac:dyDescent="0.2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ht="14.25" customHeight="1" x14ac:dyDescent="0.2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ht="14.25" customHeight="1" x14ac:dyDescent="0.2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ht="14.25" customHeight="1" x14ac:dyDescent="0.2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ht="14.25" customHeight="1" x14ac:dyDescent="0.2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ht="14.25" customHeight="1" x14ac:dyDescent="0.2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ht="14.25" customHeight="1" x14ac:dyDescent="0.2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ht="14.25" customHeight="1" x14ac:dyDescent="0.2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ht="14.25" customHeight="1" x14ac:dyDescent="0.2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ht="14.25" customHeight="1" x14ac:dyDescent="0.2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ht="14.25" customHeight="1" x14ac:dyDescent="0.2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ht="14.25" customHeight="1" x14ac:dyDescent="0.2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ht="14.25" customHeight="1" x14ac:dyDescent="0.2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ht="14.25" customHeight="1" x14ac:dyDescent="0.2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ht="14.25" customHeight="1" x14ac:dyDescent="0.2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ht="14.25" customHeight="1" x14ac:dyDescent="0.2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ht="14.25" customHeight="1" x14ac:dyDescent="0.2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ht="14.25" customHeight="1" x14ac:dyDescent="0.2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ht="14.25" customHeight="1" x14ac:dyDescent="0.2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ht="14.25" customHeight="1" x14ac:dyDescent="0.2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ht="14.25" customHeight="1" x14ac:dyDescent="0.2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ht="14.25" customHeight="1" x14ac:dyDescent="0.2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ht="14.25" customHeight="1" x14ac:dyDescent="0.2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ht="14.25" customHeight="1" x14ac:dyDescent="0.2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ht="14.25" customHeight="1" x14ac:dyDescent="0.2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ht="14.25" customHeight="1" x14ac:dyDescent="0.2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ht="14.25" customHeight="1" x14ac:dyDescent="0.2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ht="14.25" customHeight="1" x14ac:dyDescent="0.2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ht="14.25" customHeight="1" x14ac:dyDescent="0.2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ht="14.25" customHeight="1" x14ac:dyDescent="0.2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ht="14.25" customHeight="1" x14ac:dyDescent="0.2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ht="14.25" customHeight="1" x14ac:dyDescent="0.2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ht="14.25" customHeight="1" x14ac:dyDescent="0.2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ht="14.25" customHeight="1" x14ac:dyDescent="0.2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ht="14.25" customHeight="1" x14ac:dyDescent="0.2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ht="14.25" customHeight="1" x14ac:dyDescent="0.2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ht="14.25" customHeight="1" x14ac:dyDescent="0.2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ht="14.25" customHeight="1" x14ac:dyDescent="0.2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ht="14.25" customHeight="1" x14ac:dyDescent="0.2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ht="14.25" customHeight="1" x14ac:dyDescent="0.2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ht="14.25" customHeight="1" x14ac:dyDescent="0.2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ht="14.25" customHeight="1" x14ac:dyDescent="0.2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ht="14.25" customHeight="1" x14ac:dyDescent="0.2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ht="14.25" customHeight="1" x14ac:dyDescent="0.2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ht="14.25" customHeight="1" x14ac:dyDescent="0.2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ht="14.25" customHeight="1" x14ac:dyDescent="0.2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ht="14.25" customHeight="1" x14ac:dyDescent="0.2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ht="14.25" customHeight="1" x14ac:dyDescent="0.2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ht="14.25" customHeight="1" x14ac:dyDescent="0.2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ht="14.25" customHeight="1" x14ac:dyDescent="0.2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ht="14.25" customHeight="1" x14ac:dyDescent="0.2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ht="14.25" customHeight="1" x14ac:dyDescent="0.2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ht="14.25" customHeight="1" x14ac:dyDescent="0.2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ht="14.25" customHeight="1" x14ac:dyDescent="0.2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ht="14.25" customHeight="1" x14ac:dyDescent="0.2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ht="14.25" customHeight="1" x14ac:dyDescent="0.2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ht="14.25" customHeight="1" x14ac:dyDescent="0.2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ht="14.25" customHeight="1" x14ac:dyDescent="0.2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ht="14.25" customHeight="1" x14ac:dyDescent="0.2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ht="14.25" customHeight="1" x14ac:dyDescent="0.2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ht="14.25" customHeight="1" x14ac:dyDescent="0.2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ht="14.25" customHeight="1" x14ac:dyDescent="0.2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ht="14.25" customHeight="1" x14ac:dyDescent="0.2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ht="14.25" customHeight="1" x14ac:dyDescent="0.2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ht="14.25" customHeight="1" x14ac:dyDescent="0.2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ht="14.25" customHeight="1" x14ac:dyDescent="0.2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ht="14.25" customHeight="1" x14ac:dyDescent="0.2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ht="14.25" customHeight="1" x14ac:dyDescent="0.2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ht="14.25" customHeight="1" x14ac:dyDescent="0.2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ht="14.25" customHeight="1" x14ac:dyDescent="0.2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ht="14.25" customHeight="1" x14ac:dyDescent="0.2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sheetData>
  <mergeCells count="22">
    <mergeCell ref="B1:I1"/>
    <mergeCell ref="A3:A5"/>
    <mergeCell ref="B3:B5"/>
    <mergeCell ref="C3:C5"/>
    <mergeCell ref="D3:F3"/>
    <mergeCell ref="G3:I3"/>
    <mergeCell ref="B8:I8"/>
    <mergeCell ref="B70:I70"/>
    <mergeCell ref="B71:I71"/>
    <mergeCell ref="B81:I81"/>
    <mergeCell ref="B86:I86"/>
    <mergeCell ref="B96:I96"/>
    <mergeCell ref="B106:I106"/>
    <mergeCell ref="B116:I116"/>
    <mergeCell ref="B126:I126"/>
    <mergeCell ref="B13:I13"/>
    <mergeCell ref="B18:I18"/>
    <mergeCell ref="B23:I23"/>
    <mergeCell ref="B29:I29"/>
    <mergeCell ref="B33:I33"/>
    <mergeCell ref="B37:I37"/>
    <mergeCell ref="B41:I41"/>
  </mergeCells>
  <phoneticPr fontId="30" type="noConversion"/>
  <printOptions horizontalCentered="1"/>
  <pageMargins left="0.39370078740157483" right="0.39370078740157483" top="0.6" bottom="0.6" header="0" footer="0"/>
  <pageSetup paperSize="9" fitToHeight="0" orientation="landscape"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1000"/>
  <sheetViews>
    <sheetView topLeftCell="A64" workbookViewId="0">
      <selection activeCell="C12" sqref="C12:C14"/>
    </sheetView>
  </sheetViews>
  <sheetFormatPr defaultColWidth="12.59765625" defaultRowHeight="15" customHeight="1" x14ac:dyDescent="0.25"/>
  <cols>
    <col min="1" max="1" width="7.19921875" customWidth="1"/>
    <col min="2" max="2" width="23" customWidth="1"/>
    <col min="3" max="3" width="12" customWidth="1"/>
    <col min="4" max="4" width="11.09765625" customWidth="1"/>
    <col min="5" max="5" width="9.69921875" customWidth="1"/>
    <col min="6" max="6" width="9.59765625" customWidth="1"/>
    <col min="7" max="7" width="8.8984375" customWidth="1"/>
    <col min="8" max="8" width="9" customWidth="1"/>
    <col min="9" max="9" width="9.19921875" customWidth="1"/>
    <col min="10" max="24" width="7.59765625" customWidth="1"/>
  </cols>
  <sheetData>
    <row r="1" spans="1:24" ht="14.25" customHeight="1" x14ac:dyDescent="0.25">
      <c r="A1" s="142" t="s">
        <v>252</v>
      </c>
      <c r="B1" s="300" t="s">
        <v>253</v>
      </c>
      <c r="C1" s="300"/>
      <c r="D1" s="300"/>
      <c r="E1" s="300"/>
      <c r="F1" s="300"/>
      <c r="G1" s="300"/>
      <c r="H1" s="300"/>
      <c r="I1" s="300"/>
    </row>
    <row r="2" spans="1:24" ht="14.25" customHeight="1" x14ac:dyDescent="0.25">
      <c r="A2" s="142" t="s">
        <v>254</v>
      </c>
      <c r="B2" s="300" t="s">
        <v>255</v>
      </c>
      <c r="C2" s="300"/>
      <c r="D2" s="300"/>
      <c r="E2" s="300"/>
      <c r="F2" s="300"/>
      <c r="G2" s="300"/>
      <c r="H2" s="300"/>
      <c r="I2" s="300"/>
    </row>
    <row r="3" spans="1:24" ht="87" customHeight="1" x14ac:dyDescent="0.25">
      <c r="A3" s="131" t="s">
        <v>256</v>
      </c>
      <c r="B3" s="154" t="s">
        <v>257</v>
      </c>
      <c r="C3" s="260" t="s">
        <v>258</v>
      </c>
      <c r="D3" s="260"/>
      <c r="E3" s="136" t="s">
        <v>259</v>
      </c>
      <c r="F3" s="136" t="s">
        <v>260</v>
      </c>
      <c r="G3" s="136" t="s">
        <v>261</v>
      </c>
      <c r="H3" s="136" t="s">
        <v>262</v>
      </c>
      <c r="I3" s="136" t="s">
        <v>263</v>
      </c>
      <c r="J3" s="5"/>
      <c r="K3" s="5"/>
      <c r="L3" s="5"/>
      <c r="M3" s="5"/>
      <c r="N3" s="5"/>
      <c r="O3" s="5"/>
      <c r="P3" s="5"/>
      <c r="Q3" s="5"/>
      <c r="R3" s="5"/>
      <c r="S3" s="5"/>
      <c r="T3" s="5"/>
      <c r="U3" s="5"/>
      <c r="V3" s="5"/>
      <c r="W3" s="5"/>
      <c r="X3" s="5"/>
    </row>
    <row r="4" spans="1:24" ht="14.25" customHeight="1" x14ac:dyDescent="0.3">
      <c r="A4" s="63" t="s">
        <v>264</v>
      </c>
      <c r="B4" s="155"/>
      <c r="C4" s="298"/>
      <c r="D4" s="298"/>
      <c r="E4" s="162"/>
      <c r="F4" s="153"/>
      <c r="G4" s="156"/>
      <c r="H4" s="153"/>
      <c r="I4" s="156"/>
      <c r="J4" s="52"/>
      <c r="K4" s="52"/>
      <c r="L4" s="52"/>
      <c r="M4" s="52"/>
      <c r="N4" s="52"/>
      <c r="O4" s="52"/>
      <c r="P4" s="52"/>
      <c r="Q4" s="52"/>
      <c r="R4" s="52"/>
      <c r="S4" s="52"/>
      <c r="T4" s="52"/>
      <c r="U4" s="52"/>
      <c r="V4" s="52"/>
      <c r="W4" s="52"/>
      <c r="X4" s="52"/>
    </row>
    <row r="5" spans="1:24" ht="14.25" customHeight="1" x14ac:dyDescent="0.3">
      <c r="A5" s="63" t="s">
        <v>265</v>
      </c>
      <c r="B5" s="155"/>
      <c r="C5" s="298"/>
      <c r="D5" s="298"/>
      <c r="E5" s="162"/>
      <c r="F5" s="153"/>
      <c r="G5" s="156"/>
      <c r="H5" s="153"/>
      <c r="I5" s="156"/>
      <c r="J5" s="52"/>
      <c r="K5" s="52"/>
      <c r="L5" s="52"/>
      <c r="M5" s="52"/>
      <c r="N5" s="52"/>
      <c r="O5" s="52"/>
      <c r="P5" s="52"/>
      <c r="Q5" s="52"/>
      <c r="R5" s="52"/>
      <c r="S5" s="52"/>
      <c r="T5" s="52"/>
      <c r="U5" s="52"/>
      <c r="V5" s="52"/>
      <c r="W5" s="52"/>
      <c r="X5" s="52"/>
    </row>
    <row r="6" spans="1:24" ht="14.25" customHeight="1" x14ac:dyDescent="0.3">
      <c r="A6" s="63" t="s">
        <v>266</v>
      </c>
      <c r="B6" s="155"/>
      <c r="C6" s="298"/>
      <c r="D6" s="298"/>
      <c r="E6" s="162"/>
      <c r="F6" s="153"/>
      <c r="G6" s="156"/>
      <c r="H6" s="153"/>
      <c r="I6" s="156"/>
      <c r="J6" s="52"/>
      <c r="K6" s="52"/>
      <c r="L6" s="52"/>
      <c r="M6" s="52"/>
      <c r="N6" s="52"/>
      <c r="O6" s="52"/>
      <c r="P6" s="52"/>
      <c r="Q6" s="52"/>
      <c r="R6" s="52"/>
      <c r="S6" s="52"/>
      <c r="T6" s="52"/>
      <c r="U6" s="52"/>
      <c r="V6" s="52"/>
      <c r="W6" s="52"/>
      <c r="X6" s="52"/>
    </row>
    <row r="7" spans="1:24" ht="14.25" customHeight="1" x14ac:dyDescent="0.3">
      <c r="A7" s="63" t="s">
        <v>267</v>
      </c>
      <c r="B7" s="155"/>
      <c r="C7" s="298"/>
      <c r="D7" s="298"/>
      <c r="E7" s="162"/>
      <c r="F7" s="153"/>
      <c r="G7" s="156"/>
      <c r="H7" s="153"/>
      <c r="I7" s="156"/>
      <c r="J7" s="52"/>
      <c r="K7" s="52"/>
      <c r="L7" s="52"/>
      <c r="M7" s="52"/>
      <c r="N7" s="52"/>
      <c r="O7" s="52"/>
      <c r="P7" s="52"/>
      <c r="Q7" s="52"/>
      <c r="R7" s="52"/>
      <c r="S7" s="52"/>
      <c r="T7" s="52"/>
      <c r="U7" s="52"/>
      <c r="V7" s="52"/>
      <c r="W7" s="52"/>
      <c r="X7" s="52"/>
    </row>
    <row r="8" spans="1:24" ht="14.25" customHeight="1" x14ac:dyDescent="0.3">
      <c r="A8" s="63" t="s">
        <v>268</v>
      </c>
      <c r="B8" s="155"/>
      <c r="C8" s="298"/>
      <c r="D8" s="298"/>
      <c r="E8" s="162"/>
      <c r="F8" s="153"/>
      <c r="G8" s="156"/>
      <c r="H8" s="153"/>
      <c r="I8" s="156"/>
      <c r="J8" s="52"/>
      <c r="K8" s="52"/>
      <c r="L8" s="52"/>
      <c r="M8" s="52"/>
      <c r="N8" s="52"/>
      <c r="O8" s="52"/>
      <c r="P8" s="52"/>
      <c r="Q8" s="52"/>
      <c r="R8" s="52"/>
      <c r="S8" s="52"/>
      <c r="T8" s="52"/>
      <c r="U8" s="52"/>
      <c r="V8" s="52"/>
      <c r="W8" s="52"/>
      <c r="X8" s="52"/>
    </row>
    <row r="9" spans="1:24" ht="14.25" customHeight="1" x14ac:dyDescent="0.25">
      <c r="A9" s="159"/>
      <c r="B9" s="299" t="s">
        <v>269</v>
      </c>
      <c r="C9" s="299"/>
      <c r="D9" s="299"/>
      <c r="E9" s="299"/>
      <c r="F9" s="157">
        <f>SUM(F4:F8)</f>
        <v>0</v>
      </c>
      <c r="G9" s="157"/>
      <c r="H9" s="157">
        <f>SUM(H4:H8)</f>
        <v>0</v>
      </c>
      <c r="I9" s="158"/>
    </row>
    <row r="10" spans="1:24" ht="14.25" customHeight="1" x14ac:dyDescent="0.25">
      <c r="A10" s="142" t="s">
        <v>270</v>
      </c>
      <c r="B10" s="300" t="s">
        <v>271</v>
      </c>
      <c r="C10" s="300"/>
      <c r="D10" s="300"/>
      <c r="E10" s="300"/>
      <c r="F10" s="300"/>
      <c r="G10" s="300"/>
      <c r="H10" s="300"/>
      <c r="I10" s="300"/>
    </row>
    <row r="11" spans="1:24" ht="14.25" customHeight="1" x14ac:dyDescent="0.3">
      <c r="A11" s="53" t="s">
        <v>30</v>
      </c>
      <c r="B11" s="151" t="s">
        <v>122</v>
      </c>
      <c r="C11" s="151" t="s">
        <v>123</v>
      </c>
      <c r="D11" s="151" t="s">
        <v>124</v>
      </c>
      <c r="E11" s="151" t="s">
        <v>125</v>
      </c>
      <c r="F11" s="151" t="s">
        <v>126</v>
      </c>
      <c r="G11" s="151" t="s">
        <v>127</v>
      </c>
      <c r="H11" s="151" t="s">
        <v>128</v>
      </c>
      <c r="I11" s="151" t="s">
        <v>129</v>
      </c>
      <c r="J11" s="54"/>
      <c r="K11" s="54"/>
      <c r="L11" s="54"/>
      <c r="M11" s="54"/>
      <c r="N11" s="54"/>
      <c r="O11" s="54"/>
      <c r="P11" s="54"/>
      <c r="Q11" s="54"/>
      <c r="R11" s="54"/>
      <c r="S11" s="54"/>
      <c r="T11" s="54"/>
      <c r="U11" s="54"/>
      <c r="V11" s="54"/>
      <c r="W11" s="54"/>
      <c r="X11" s="54"/>
    </row>
    <row r="12" spans="1:24" ht="21.75" customHeight="1" x14ac:dyDescent="0.25">
      <c r="A12" s="292" t="s">
        <v>130</v>
      </c>
      <c r="B12" s="260" t="s">
        <v>131</v>
      </c>
      <c r="C12" s="260" t="str">
        <f>'4'!C3</f>
        <v>Užpildykite 1.1.2 punktą</v>
      </c>
      <c r="D12" s="260" t="s">
        <v>132</v>
      </c>
      <c r="E12" s="211"/>
      <c r="F12" s="211"/>
      <c r="G12" s="260" t="s">
        <v>133</v>
      </c>
      <c r="H12" s="260"/>
      <c r="I12" s="260"/>
      <c r="J12" s="5"/>
      <c r="K12" s="5"/>
      <c r="L12" s="5"/>
      <c r="M12" s="5"/>
      <c r="N12" s="5"/>
      <c r="O12" s="5"/>
      <c r="P12" s="5"/>
      <c r="Q12" s="5"/>
      <c r="R12" s="5"/>
      <c r="S12" s="5"/>
      <c r="T12" s="5"/>
      <c r="U12" s="5"/>
      <c r="V12" s="5"/>
      <c r="W12" s="5"/>
      <c r="X12" s="5"/>
    </row>
    <row r="13" spans="1:24" ht="14.25" customHeight="1" x14ac:dyDescent="0.25">
      <c r="A13" s="293"/>
      <c r="B13" s="211"/>
      <c r="C13" s="211"/>
      <c r="D13" s="136" t="s">
        <v>134</v>
      </c>
      <c r="E13" s="136" t="s">
        <v>135</v>
      </c>
      <c r="F13" s="136" t="s">
        <v>136</v>
      </c>
      <c r="G13" s="136" t="s">
        <v>137</v>
      </c>
      <c r="H13" s="136" t="s">
        <v>135</v>
      </c>
      <c r="I13" s="136" t="s">
        <v>136</v>
      </c>
      <c r="J13" s="5"/>
      <c r="K13" s="5"/>
      <c r="L13" s="5"/>
      <c r="M13" s="5"/>
      <c r="N13" s="5"/>
      <c r="O13" s="5"/>
      <c r="P13" s="5"/>
      <c r="Q13" s="5"/>
      <c r="R13" s="5"/>
      <c r="S13" s="5"/>
      <c r="T13" s="5"/>
      <c r="U13" s="5"/>
      <c r="V13" s="5"/>
      <c r="W13" s="5"/>
      <c r="X13" s="5"/>
    </row>
    <row r="14" spans="1:24" ht="27.75" customHeight="1" x14ac:dyDescent="0.25">
      <c r="A14" s="294"/>
      <c r="B14" s="211"/>
      <c r="C14" s="211"/>
      <c r="D14" s="136" t="b">
        <f>'4'!D5</f>
        <v>0</v>
      </c>
      <c r="E14" s="136">
        <f>'4'!E5</f>
        <v>0</v>
      </c>
      <c r="F14" s="136">
        <f>'4'!F5</f>
        <v>0</v>
      </c>
      <c r="G14" s="136">
        <f>'4'!G5</f>
        <v>1</v>
      </c>
      <c r="H14" s="136">
        <f>'4'!H5</f>
        <v>2</v>
      </c>
      <c r="I14" s="136">
        <f>'4'!I5</f>
        <v>3</v>
      </c>
      <c r="J14" s="5"/>
      <c r="K14" s="5"/>
      <c r="L14" s="5"/>
      <c r="M14" s="5"/>
      <c r="N14" s="5"/>
      <c r="O14" s="5"/>
      <c r="P14" s="5"/>
      <c r="Q14" s="5"/>
      <c r="R14" s="5"/>
      <c r="S14" s="5"/>
      <c r="T14" s="5"/>
      <c r="U14" s="5"/>
      <c r="V14" s="5"/>
      <c r="W14" s="5"/>
      <c r="X14" s="5"/>
    </row>
    <row r="15" spans="1:24" ht="14.25" customHeight="1" x14ac:dyDescent="0.25">
      <c r="A15" s="38" t="s">
        <v>272</v>
      </c>
      <c r="B15" s="145" t="s">
        <v>273</v>
      </c>
      <c r="C15" s="147">
        <f>SUM(C16:C17)</f>
        <v>0</v>
      </c>
      <c r="D15" s="147">
        <f>C22</f>
        <v>0</v>
      </c>
      <c r="E15" s="147">
        <f t="shared" ref="E15:F15" si="0">IF(E14&gt;0, D22, 0)</f>
        <v>0</v>
      </c>
      <c r="F15" s="160">
        <f t="shared" si="0"/>
        <v>0</v>
      </c>
      <c r="G15" s="161">
        <f>IF(F14&gt;0, F22, IF(E14&gt;0, E22, D22))</f>
        <v>0</v>
      </c>
      <c r="H15" s="161">
        <f t="shared" ref="H15:I15" si="1">G22</f>
        <v>0</v>
      </c>
      <c r="I15" s="161">
        <f t="shared" si="1"/>
        <v>0</v>
      </c>
    </row>
    <row r="16" spans="1:24" ht="17.25" customHeight="1" x14ac:dyDescent="0.25">
      <c r="A16" s="38" t="s">
        <v>274</v>
      </c>
      <c r="B16" s="38" t="s">
        <v>275</v>
      </c>
      <c r="C16" s="55"/>
      <c r="D16" s="34">
        <f>+C16+C18-C20</f>
        <v>0</v>
      </c>
      <c r="E16" s="34">
        <f t="shared" ref="E16:I16" si="2">+D16+D18-D20</f>
        <v>0</v>
      </c>
      <c r="F16" s="149">
        <f t="shared" si="2"/>
        <v>0</v>
      </c>
      <c r="G16" s="152">
        <f t="shared" si="2"/>
        <v>0</v>
      </c>
      <c r="H16" s="152">
        <f t="shared" si="2"/>
        <v>0</v>
      </c>
      <c r="I16" s="152">
        <f t="shared" si="2"/>
        <v>0</v>
      </c>
    </row>
    <row r="17" spans="1:24" ht="14.25" customHeight="1" x14ac:dyDescent="0.25">
      <c r="A17" s="38" t="s">
        <v>276</v>
      </c>
      <c r="B17" s="38" t="s">
        <v>277</v>
      </c>
      <c r="C17" s="55"/>
      <c r="D17" s="34">
        <f t="shared" ref="D17:I17" si="3">+C17+C19-C21</f>
        <v>0</v>
      </c>
      <c r="E17" s="34">
        <f t="shared" si="3"/>
        <v>0</v>
      </c>
      <c r="F17" s="149">
        <f t="shared" si="3"/>
        <v>0</v>
      </c>
      <c r="G17" s="152">
        <f t="shared" si="3"/>
        <v>0</v>
      </c>
      <c r="H17" s="152">
        <f t="shared" si="3"/>
        <v>0</v>
      </c>
      <c r="I17" s="152">
        <f t="shared" si="3"/>
        <v>0</v>
      </c>
    </row>
    <row r="18" spans="1:24" ht="32.25" customHeight="1" x14ac:dyDescent="0.25">
      <c r="A18" s="38" t="s">
        <v>278</v>
      </c>
      <c r="B18" s="38" t="s">
        <v>279</v>
      </c>
      <c r="C18" s="55"/>
      <c r="D18" s="33"/>
      <c r="E18" s="33"/>
      <c r="F18" s="150"/>
      <c r="G18" s="153"/>
      <c r="H18" s="153"/>
      <c r="I18" s="153"/>
    </row>
    <row r="19" spans="1:24" ht="29.25" customHeight="1" x14ac:dyDescent="0.25">
      <c r="A19" s="38" t="s">
        <v>280</v>
      </c>
      <c r="B19" s="38" t="s">
        <v>281</v>
      </c>
      <c r="C19" s="55"/>
      <c r="D19" s="33"/>
      <c r="E19" s="33"/>
      <c r="F19" s="150"/>
      <c r="G19" s="153"/>
      <c r="H19" s="153"/>
      <c r="I19" s="153"/>
    </row>
    <row r="20" spans="1:24" ht="27.75" customHeight="1" x14ac:dyDescent="0.25">
      <c r="A20" s="38" t="s">
        <v>282</v>
      </c>
      <c r="B20" s="38" t="s">
        <v>283</v>
      </c>
      <c r="C20" s="55"/>
      <c r="D20" s="33"/>
      <c r="E20" s="33"/>
      <c r="F20" s="150"/>
      <c r="G20" s="153"/>
      <c r="H20" s="153"/>
      <c r="I20" s="153"/>
    </row>
    <row r="21" spans="1:24" ht="28.5" customHeight="1" x14ac:dyDescent="0.25">
      <c r="A21" s="38" t="s">
        <v>284</v>
      </c>
      <c r="B21" s="38" t="s">
        <v>285</v>
      </c>
      <c r="C21" s="55"/>
      <c r="D21" s="33"/>
      <c r="E21" s="33"/>
      <c r="F21" s="150"/>
      <c r="G21" s="153"/>
      <c r="H21" s="153"/>
      <c r="I21" s="153"/>
    </row>
    <row r="22" spans="1:24" ht="14.25" customHeight="1" x14ac:dyDescent="0.25">
      <c r="A22" s="38" t="s">
        <v>286</v>
      </c>
      <c r="B22" s="38" t="s">
        <v>287</v>
      </c>
      <c r="C22" s="34">
        <f t="shared" ref="C22:I22" si="4">SUM(C15,C18,C19)-C20-C21</f>
        <v>0</v>
      </c>
      <c r="D22" s="34">
        <f t="shared" si="4"/>
        <v>0</v>
      </c>
      <c r="E22" s="34">
        <f t="shared" si="4"/>
        <v>0</v>
      </c>
      <c r="F22" s="149">
        <f t="shared" si="4"/>
        <v>0</v>
      </c>
      <c r="G22" s="152">
        <f t="shared" si="4"/>
        <v>0</v>
      </c>
      <c r="H22" s="152">
        <f t="shared" si="4"/>
        <v>0</v>
      </c>
      <c r="I22" s="152">
        <f t="shared" si="4"/>
        <v>0</v>
      </c>
    </row>
    <row r="23" spans="1:24" ht="14.25" customHeight="1" x14ac:dyDescent="0.25">
      <c r="A23" s="38" t="s">
        <v>288</v>
      </c>
      <c r="B23" s="38" t="s">
        <v>289</v>
      </c>
      <c r="C23" s="33"/>
      <c r="D23" s="33"/>
      <c r="E23" s="33"/>
      <c r="F23" s="150"/>
      <c r="G23" s="153"/>
      <c r="H23" s="153"/>
      <c r="I23" s="153"/>
    </row>
    <row r="24" spans="1:24" ht="14.25" customHeight="1" x14ac:dyDescent="0.25">
      <c r="A24" s="8" t="s">
        <v>290</v>
      </c>
      <c r="B24" s="295" t="s">
        <v>291</v>
      </c>
      <c r="C24" s="296"/>
      <c r="D24" s="296"/>
      <c r="E24" s="296"/>
      <c r="F24" s="296"/>
      <c r="G24" s="297"/>
      <c r="H24" s="297"/>
      <c r="I24" s="297"/>
    </row>
    <row r="25" spans="1:24" ht="14.25" customHeight="1" x14ac:dyDescent="0.3">
      <c r="A25" s="26" t="s">
        <v>30</v>
      </c>
      <c r="B25" s="26" t="s">
        <v>122</v>
      </c>
      <c r="C25" s="26" t="s">
        <v>123</v>
      </c>
      <c r="D25" s="26" t="s">
        <v>124</v>
      </c>
      <c r="E25" s="26" t="s">
        <v>125</v>
      </c>
      <c r="F25" s="53" t="s">
        <v>126</v>
      </c>
      <c r="G25" s="151" t="s">
        <v>127</v>
      </c>
      <c r="H25" s="151" t="s">
        <v>128</v>
      </c>
      <c r="I25" s="151" t="s">
        <v>129</v>
      </c>
      <c r="J25" s="54"/>
      <c r="K25" s="54"/>
      <c r="L25" s="54"/>
      <c r="M25" s="54"/>
      <c r="N25" s="54"/>
      <c r="O25" s="54"/>
      <c r="P25" s="54"/>
      <c r="Q25" s="54"/>
      <c r="R25" s="54"/>
      <c r="S25" s="54"/>
      <c r="T25" s="54"/>
      <c r="U25" s="54"/>
      <c r="V25" s="54"/>
      <c r="W25" s="54"/>
      <c r="X25" s="54"/>
    </row>
    <row r="26" spans="1:24" ht="45" customHeight="1" x14ac:dyDescent="0.25">
      <c r="A26" s="289" t="s">
        <v>130</v>
      </c>
      <c r="B26" s="289" t="s">
        <v>131</v>
      </c>
      <c r="C26" s="289" t="str">
        <f>'4'!C3</f>
        <v>Užpildykite 1.1.2 punktą</v>
      </c>
      <c r="D26" s="290" t="s">
        <v>132</v>
      </c>
      <c r="E26" s="218"/>
      <c r="F26" s="291"/>
      <c r="G26" s="260" t="s">
        <v>133</v>
      </c>
      <c r="H26" s="260"/>
      <c r="I26" s="260"/>
      <c r="J26" s="5"/>
      <c r="K26" s="5"/>
      <c r="L26" s="5"/>
      <c r="M26" s="5"/>
      <c r="N26" s="5"/>
      <c r="O26" s="5"/>
      <c r="P26" s="5"/>
      <c r="Q26" s="5"/>
      <c r="R26" s="5"/>
      <c r="S26" s="5"/>
      <c r="T26" s="5"/>
      <c r="U26" s="5"/>
      <c r="V26" s="5"/>
      <c r="W26" s="5"/>
      <c r="X26" s="5"/>
    </row>
    <row r="27" spans="1:24" ht="14.25" customHeight="1" x14ac:dyDescent="0.25">
      <c r="A27" s="205"/>
      <c r="B27" s="205"/>
      <c r="C27" s="205"/>
      <c r="D27" s="28" t="s">
        <v>134</v>
      </c>
      <c r="E27" s="28" t="s">
        <v>135</v>
      </c>
      <c r="F27" s="131" t="s">
        <v>136</v>
      </c>
      <c r="G27" s="136" t="s">
        <v>137</v>
      </c>
      <c r="H27" s="136" t="s">
        <v>135</v>
      </c>
      <c r="I27" s="136" t="s">
        <v>136</v>
      </c>
      <c r="J27" s="5"/>
      <c r="K27" s="5"/>
      <c r="L27" s="5"/>
      <c r="M27" s="5"/>
      <c r="N27" s="5"/>
      <c r="O27" s="5"/>
      <c r="P27" s="5"/>
      <c r="Q27" s="5"/>
      <c r="R27" s="5"/>
      <c r="S27" s="5"/>
      <c r="T27" s="5"/>
      <c r="U27" s="5"/>
      <c r="V27" s="5"/>
      <c r="W27" s="5"/>
      <c r="X27" s="5"/>
    </row>
    <row r="28" spans="1:24" ht="27.75" customHeight="1" x14ac:dyDescent="0.25">
      <c r="A28" s="206"/>
      <c r="B28" s="206"/>
      <c r="C28" s="206"/>
      <c r="D28" s="28" t="b">
        <f>'4'!D5</f>
        <v>0</v>
      </c>
      <c r="E28" s="28">
        <f>'4'!E5</f>
        <v>0</v>
      </c>
      <c r="F28" s="131">
        <f>'4'!F5</f>
        <v>0</v>
      </c>
      <c r="G28" s="136">
        <f>'4'!G5</f>
        <v>1</v>
      </c>
      <c r="H28" s="136">
        <f>'4'!H5</f>
        <v>2</v>
      </c>
      <c r="I28" s="136">
        <f>'4'!I5</f>
        <v>3</v>
      </c>
      <c r="J28" s="5"/>
      <c r="K28" s="5"/>
      <c r="L28" s="5"/>
      <c r="M28" s="5"/>
      <c r="N28" s="5"/>
      <c r="O28" s="5"/>
      <c r="P28" s="5"/>
      <c r="Q28" s="5"/>
      <c r="R28" s="5"/>
      <c r="S28" s="5"/>
      <c r="T28" s="5"/>
      <c r="U28" s="5"/>
      <c r="V28" s="5"/>
      <c r="W28" s="5"/>
      <c r="X28" s="5"/>
    </row>
    <row r="29" spans="1:24" ht="14.25" customHeight="1" x14ac:dyDescent="0.25">
      <c r="A29" s="38" t="s">
        <v>292</v>
      </c>
      <c r="B29" s="38" t="s">
        <v>293</v>
      </c>
      <c r="C29" s="33"/>
      <c r="D29" s="34">
        <f>C32</f>
        <v>0</v>
      </c>
      <c r="E29" s="34">
        <f t="shared" ref="E29:F29" si="5">IF(E14&gt;0,D32,0)</f>
        <v>0</v>
      </c>
      <c r="F29" s="149">
        <f t="shared" si="5"/>
        <v>0</v>
      </c>
      <c r="G29" s="152">
        <f>IF(F14&gt;0,F32,IF(E14&gt;0, E32, D32))</f>
        <v>0</v>
      </c>
      <c r="H29" s="152">
        <f t="shared" ref="H29:I29" si="6">G32</f>
        <v>0</v>
      </c>
      <c r="I29" s="152">
        <f t="shared" si="6"/>
        <v>0</v>
      </c>
    </row>
    <row r="30" spans="1:24" ht="14.25" customHeight="1" x14ac:dyDescent="0.25">
      <c r="A30" s="38" t="s">
        <v>294</v>
      </c>
      <c r="B30" s="38" t="s">
        <v>295</v>
      </c>
      <c r="C30" s="33"/>
      <c r="D30" s="33"/>
      <c r="E30" s="33"/>
      <c r="F30" s="150"/>
      <c r="G30" s="153"/>
      <c r="H30" s="153"/>
      <c r="I30" s="153"/>
    </row>
    <row r="31" spans="1:24" ht="14.25" customHeight="1" x14ac:dyDescent="0.25">
      <c r="A31" s="38" t="s">
        <v>296</v>
      </c>
      <c r="B31" s="38" t="s">
        <v>297</v>
      </c>
      <c r="C31" s="33"/>
      <c r="D31" s="33"/>
      <c r="E31" s="33"/>
      <c r="F31" s="150"/>
      <c r="G31" s="153"/>
      <c r="H31" s="153"/>
      <c r="I31" s="153"/>
    </row>
    <row r="32" spans="1:24" ht="14.25" customHeight="1" x14ac:dyDescent="0.25">
      <c r="A32" s="38" t="s">
        <v>298</v>
      </c>
      <c r="B32" s="38" t="s">
        <v>299</v>
      </c>
      <c r="C32" s="34">
        <f t="shared" ref="C32:I32" si="7">SUM(C29:C30)-C31</f>
        <v>0</v>
      </c>
      <c r="D32" s="34">
        <f t="shared" si="7"/>
        <v>0</v>
      </c>
      <c r="E32" s="34">
        <f t="shared" si="7"/>
        <v>0</v>
      </c>
      <c r="F32" s="149">
        <f t="shared" si="7"/>
        <v>0</v>
      </c>
      <c r="G32" s="152">
        <f t="shared" si="7"/>
        <v>0</v>
      </c>
      <c r="H32" s="152">
        <f t="shared" si="7"/>
        <v>0</v>
      </c>
      <c r="I32" s="152">
        <f t="shared" si="7"/>
        <v>0</v>
      </c>
    </row>
    <row r="33" spans="1:24" ht="14.25" customHeight="1" x14ac:dyDescent="0.25">
      <c r="A33" s="38" t="s">
        <v>300</v>
      </c>
      <c r="B33" s="38" t="s">
        <v>301</v>
      </c>
      <c r="C33" s="33"/>
      <c r="D33" s="33"/>
      <c r="E33" s="33"/>
      <c r="F33" s="150"/>
      <c r="G33" s="153"/>
      <c r="H33" s="153"/>
      <c r="I33" s="153"/>
    </row>
    <row r="34" spans="1:24" ht="14.25" customHeight="1" x14ac:dyDescent="0.25">
      <c r="A34" s="8" t="s">
        <v>302</v>
      </c>
      <c r="B34" s="207" t="s">
        <v>303</v>
      </c>
      <c r="C34" s="218"/>
      <c r="D34" s="218"/>
      <c r="E34" s="218"/>
      <c r="F34" s="218"/>
      <c r="G34" s="248"/>
      <c r="H34" s="248"/>
      <c r="I34" s="248"/>
    </row>
    <row r="35" spans="1:24" ht="57" customHeight="1" x14ac:dyDescent="0.25">
      <c r="A35" s="56" t="s">
        <v>304</v>
      </c>
      <c r="B35" s="258" t="s">
        <v>305</v>
      </c>
      <c r="C35" s="259"/>
      <c r="D35" s="259"/>
      <c r="E35" s="259"/>
      <c r="F35" s="28" t="s">
        <v>306</v>
      </c>
      <c r="G35" s="28" t="s">
        <v>307</v>
      </c>
      <c r="H35" s="28" t="s">
        <v>308</v>
      </c>
      <c r="I35" s="28" t="s">
        <v>309</v>
      </c>
      <c r="J35" s="5"/>
      <c r="K35" s="5"/>
      <c r="L35" s="5"/>
      <c r="M35" s="5"/>
      <c r="N35" s="5"/>
      <c r="O35" s="5"/>
      <c r="P35" s="5"/>
      <c r="Q35" s="5"/>
      <c r="R35" s="5"/>
      <c r="S35" s="5"/>
      <c r="T35" s="5"/>
      <c r="U35" s="5"/>
      <c r="V35" s="5"/>
      <c r="W35" s="5"/>
      <c r="X35" s="5"/>
    </row>
    <row r="36" spans="1:24" ht="14.25" customHeight="1" x14ac:dyDescent="0.3">
      <c r="A36" s="35" t="s">
        <v>310</v>
      </c>
      <c r="B36" s="68" t="s">
        <v>311</v>
      </c>
      <c r="C36" s="69"/>
      <c r="D36" s="69"/>
      <c r="E36" s="69"/>
      <c r="F36" s="69"/>
      <c r="G36" s="69"/>
      <c r="H36" s="132"/>
      <c r="I36" s="133"/>
      <c r="J36" s="57"/>
      <c r="K36" s="57"/>
      <c r="L36" s="57"/>
      <c r="M36" s="57"/>
      <c r="N36" s="57"/>
      <c r="O36" s="57"/>
      <c r="P36" s="57"/>
      <c r="Q36" s="57"/>
      <c r="R36" s="57"/>
      <c r="S36" s="57"/>
      <c r="T36" s="57"/>
      <c r="U36" s="57"/>
      <c r="V36" s="57"/>
      <c r="W36" s="57"/>
      <c r="X36" s="57"/>
    </row>
    <row r="37" spans="1:24" ht="13.5" customHeight="1" x14ac:dyDescent="0.3">
      <c r="A37" s="58" t="s">
        <v>312</v>
      </c>
      <c r="B37" s="265"/>
      <c r="C37" s="266"/>
      <c r="D37" s="266"/>
      <c r="E37" s="266"/>
      <c r="F37" s="59"/>
      <c r="G37" s="51"/>
      <c r="H37" s="33"/>
      <c r="I37" s="51"/>
      <c r="J37" s="52"/>
      <c r="K37" s="52"/>
      <c r="L37" s="52"/>
      <c r="M37" s="52"/>
      <c r="N37" s="52"/>
      <c r="O37" s="52"/>
      <c r="P37" s="52"/>
      <c r="Q37" s="52"/>
      <c r="R37" s="52"/>
      <c r="S37" s="52"/>
      <c r="T37" s="52"/>
      <c r="U37" s="52"/>
      <c r="V37" s="52"/>
      <c r="W37" s="52"/>
      <c r="X37" s="52"/>
    </row>
    <row r="38" spans="1:24" ht="13.5" customHeight="1" x14ac:dyDescent="0.3">
      <c r="A38" s="58" t="s">
        <v>313</v>
      </c>
      <c r="B38" s="265"/>
      <c r="C38" s="266"/>
      <c r="D38" s="266"/>
      <c r="E38" s="266"/>
      <c r="F38" s="59"/>
      <c r="G38" s="51"/>
      <c r="H38" s="33"/>
      <c r="I38" s="51"/>
      <c r="J38" s="52"/>
      <c r="K38" s="52"/>
      <c r="L38" s="52"/>
      <c r="M38" s="52"/>
      <c r="N38" s="52"/>
      <c r="O38" s="52"/>
      <c r="P38" s="52"/>
      <c r="Q38" s="52"/>
      <c r="R38" s="52"/>
      <c r="S38" s="52"/>
      <c r="T38" s="52"/>
      <c r="U38" s="52"/>
      <c r="V38" s="52"/>
      <c r="W38" s="52"/>
      <c r="X38" s="52"/>
    </row>
    <row r="39" spans="1:24" ht="13.5" customHeight="1" x14ac:dyDescent="0.3">
      <c r="A39" s="58" t="s">
        <v>314</v>
      </c>
      <c r="B39" s="265"/>
      <c r="C39" s="266"/>
      <c r="D39" s="266"/>
      <c r="E39" s="266"/>
      <c r="F39" s="59"/>
      <c r="G39" s="51"/>
      <c r="H39" s="33"/>
      <c r="I39" s="51"/>
      <c r="J39" s="52"/>
      <c r="K39" s="52"/>
      <c r="L39" s="52"/>
      <c r="M39" s="52"/>
      <c r="N39" s="52"/>
      <c r="O39" s="52"/>
      <c r="P39" s="52"/>
      <c r="Q39" s="52"/>
      <c r="R39" s="52"/>
      <c r="S39" s="52"/>
      <c r="T39" s="52"/>
      <c r="U39" s="52"/>
      <c r="V39" s="52"/>
      <c r="W39" s="52"/>
      <c r="X39" s="52"/>
    </row>
    <row r="40" spans="1:24" ht="14.25" customHeight="1" x14ac:dyDescent="0.3">
      <c r="A40" s="58" t="s">
        <v>315</v>
      </c>
      <c r="B40" s="265"/>
      <c r="C40" s="266"/>
      <c r="D40" s="266"/>
      <c r="E40" s="266"/>
      <c r="F40" s="59"/>
      <c r="G40" s="51"/>
      <c r="H40" s="33"/>
      <c r="I40" s="51"/>
      <c r="J40" s="52"/>
      <c r="K40" s="52"/>
      <c r="L40" s="52"/>
      <c r="M40" s="52"/>
      <c r="N40" s="52"/>
      <c r="O40" s="52"/>
      <c r="P40" s="52"/>
      <c r="Q40" s="52"/>
      <c r="R40" s="52"/>
      <c r="S40" s="52"/>
      <c r="T40" s="52"/>
      <c r="U40" s="52"/>
      <c r="V40" s="52"/>
      <c r="W40" s="52"/>
      <c r="X40" s="52"/>
    </row>
    <row r="41" spans="1:24" ht="14.25" customHeight="1" x14ac:dyDescent="0.3">
      <c r="A41" s="58" t="s">
        <v>316</v>
      </c>
      <c r="B41" s="265"/>
      <c r="C41" s="266"/>
      <c r="D41" s="266"/>
      <c r="E41" s="266"/>
      <c r="F41" s="59"/>
      <c r="G41" s="51"/>
      <c r="H41" s="33"/>
      <c r="I41" s="51"/>
      <c r="J41" s="52"/>
      <c r="K41" s="52"/>
      <c r="L41" s="52"/>
      <c r="M41" s="52"/>
      <c r="N41" s="52"/>
      <c r="O41" s="52"/>
      <c r="P41" s="52"/>
      <c r="Q41" s="52"/>
      <c r="R41" s="52"/>
      <c r="S41" s="52"/>
      <c r="T41" s="52"/>
      <c r="U41" s="52"/>
      <c r="V41" s="52"/>
      <c r="W41" s="52"/>
      <c r="X41" s="52"/>
    </row>
    <row r="42" spans="1:24" ht="14.25" customHeight="1" x14ac:dyDescent="0.3">
      <c r="A42" s="58" t="s">
        <v>317</v>
      </c>
      <c r="B42" s="268" t="s">
        <v>318</v>
      </c>
      <c r="C42" s="269"/>
      <c r="D42" s="269"/>
      <c r="E42" s="269"/>
      <c r="F42" s="60" t="s">
        <v>319</v>
      </c>
      <c r="G42" s="34">
        <f t="shared" ref="G42:H42" si="8">SUM(G37:G41)</f>
        <v>0</v>
      </c>
      <c r="H42" s="34">
        <f t="shared" si="8"/>
        <v>0</v>
      </c>
      <c r="I42" s="60" t="s">
        <v>319</v>
      </c>
      <c r="J42" s="52"/>
      <c r="K42" s="52"/>
      <c r="L42" s="52"/>
      <c r="M42" s="52"/>
      <c r="N42" s="52"/>
      <c r="O42" s="52"/>
      <c r="P42" s="52"/>
      <c r="Q42" s="52"/>
      <c r="R42" s="52"/>
      <c r="S42" s="52"/>
      <c r="T42" s="52"/>
      <c r="U42" s="52"/>
      <c r="V42" s="52"/>
      <c r="W42" s="52"/>
      <c r="X42" s="52"/>
    </row>
    <row r="43" spans="1:24" ht="14.25" customHeight="1" x14ac:dyDescent="0.3">
      <c r="A43" s="58" t="s">
        <v>320</v>
      </c>
      <c r="B43" s="268" t="s">
        <v>321</v>
      </c>
      <c r="C43" s="269"/>
      <c r="D43" s="269"/>
      <c r="E43" s="269"/>
      <c r="F43" s="59"/>
      <c r="G43" s="60" t="s">
        <v>319</v>
      </c>
      <c r="H43" s="60" t="s">
        <v>319</v>
      </c>
      <c r="I43" s="34">
        <f>SUM(I37:I41)</f>
        <v>0</v>
      </c>
      <c r="J43" s="52"/>
      <c r="K43" s="52"/>
      <c r="L43" s="52"/>
      <c r="M43" s="52"/>
      <c r="N43" s="52"/>
      <c r="O43" s="52"/>
      <c r="P43" s="52"/>
      <c r="Q43" s="52"/>
      <c r="R43" s="52"/>
      <c r="S43" s="52"/>
      <c r="T43" s="52"/>
      <c r="U43" s="52"/>
      <c r="V43" s="52"/>
      <c r="W43" s="52"/>
      <c r="X43" s="52"/>
    </row>
    <row r="44" spans="1:24" ht="14.25" customHeight="1" x14ac:dyDescent="0.3">
      <c r="A44" s="58" t="s">
        <v>322</v>
      </c>
      <c r="B44" s="268" t="s">
        <v>323</v>
      </c>
      <c r="C44" s="269"/>
      <c r="D44" s="269"/>
      <c r="E44" s="269"/>
      <c r="F44" s="271">
        <f>F45+F46</f>
        <v>0</v>
      </c>
      <c r="G44" s="272"/>
      <c r="H44" s="272"/>
      <c r="I44" s="273"/>
      <c r="J44" s="52"/>
      <c r="K44" s="52"/>
      <c r="L44" s="52"/>
      <c r="M44" s="52"/>
      <c r="N44" s="52"/>
      <c r="O44" s="52"/>
      <c r="P44" s="52"/>
      <c r="Q44" s="52"/>
      <c r="R44" s="52"/>
      <c r="S44" s="52"/>
      <c r="T44" s="52"/>
      <c r="U44" s="52"/>
      <c r="V44" s="52"/>
      <c r="W44" s="52"/>
      <c r="X44" s="52"/>
    </row>
    <row r="45" spans="1:24" ht="14.25" customHeight="1" x14ac:dyDescent="0.3">
      <c r="A45" s="58" t="s">
        <v>324</v>
      </c>
      <c r="B45" s="61" t="s">
        <v>325</v>
      </c>
      <c r="C45" s="62"/>
      <c r="D45" s="62"/>
      <c r="E45" s="62"/>
      <c r="F45" s="274"/>
      <c r="G45" s="275"/>
      <c r="H45" s="275"/>
      <c r="I45" s="276"/>
      <c r="J45" s="52"/>
      <c r="K45" s="52"/>
      <c r="L45" s="52"/>
      <c r="M45" s="52"/>
      <c r="N45" s="52"/>
      <c r="O45" s="52"/>
      <c r="P45" s="52"/>
      <c r="Q45" s="52"/>
      <c r="R45" s="52"/>
      <c r="S45" s="52"/>
      <c r="T45" s="52"/>
      <c r="U45" s="52"/>
      <c r="V45" s="52"/>
      <c r="W45" s="52"/>
      <c r="X45" s="52"/>
    </row>
    <row r="46" spans="1:24" ht="14.25" customHeight="1" x14ac:dyDescent="0.3">
      <c r="A46" s="58" t="s">
        <v>326</v>
      </c>
      <c r="B46" s="63" t="s">
        <v>327</v>
      </c>
      <c r="C46" s="62"/>
      <c r="D46" s="62"/>
      <c r="E46" s="62"/>
      <c r="F46" s="274"/>
      <c r="G46" s="275"/>
      <c r="H46" s="275"/>
      <c r="I46" s="276"/>
      <c r="J46" s="52"/>
      <c r="K46" s="52"/>
      <c r="L46" s="52"/>
      <c r="M46" s="52"/>
      <c r="N46" s="52"/>
      <c r="O46" s="52"/>
      <c r="P46" s="52"/>
      <c r="Q46" s="52"/>
      <c r="R46" s="52"/>
      <c r="S46" s="52"/>
      <c r="T46" s="52"/>
      <c r="U46" s="52"/>
      <c r="V46" s="52"/>
      <c r="W46" s="52"/>
      <c r="X46" s="52"/>
    </row>
    <row r="47" spans="1:24" ht="14.25" customHeight="1" x14ac:dyDescent="0.3">
      <c r="A47" s="35" t="s">
        <v>328</v>
      </c>
      <c r="B47" s="68" t="s">
        <v>329</v>
      </c>
      <c r="C47" s="69"/>
      <c r="D47" s="69"/>
      <c r="E47" s="69"/>
      <c r="F47" s="69"/>
      <c r="G47" s="69"/>
      <c r="H47" s="132"/>
      <c r="I47" s="133"/>
      <c r="J47" s="57"/>
      <c r="K47" s="57"/>
      <c r="L47" s="57"/>
      <c r="M47" s="57"/>
      <c r="N47" s="57"/>
      <c r="O47" s="57"/>
      <c r="P47" s="57"/>
      <c r="Q47" s="57"/>
      <c r="R47" s="57"/>
      <c r="S47" s="57"/>
      <c r="T47" s="57"/>
      <c r="U47" s="57"/>
      <c r="V47" s="57"/>
      <c r="W47" s="57"/>
      <c r="X47" s="57"/>
    </row>
    <row r="48" spans="1:24" ht="13.5" customHeight="1" x14ac:dyDescent="0.3">
      <c r="A48" s="58" t="s">
        <v>330</v>
      </c>
      <c r="B48" s="265"/>
      <c r="C48" s="266"/>
      <c r="D48" s="266"/>
      <c r="E48" s="266"/>
      <c r="F48" s="59"/>
      <c r="G48" s="51"/>
      <c r="H48" s="33"/>
      <c r="I48" s="51"/>
      <c r="J48" s="52"/>
      <c r="K48" s="52"/>
      <c r="L48" s="52"/>
      <c r="M48" s="52"/>
      <c r="N48" s="52"/>
      <c r="O48" s="52"/>
      <c r="P48" s="52"/>
      <c r="Q48" s="52"/>
      <c r="R48" s="52"/>
      <c r="S48" s="52"/>
      <c r="T48" s="52"/>
      <c r="U48" s="52"/>
      <c r="V48" s="52"/>
      <c r="W48" s="52"/>
      <c r="X48" s="52"/>
    </row>
    <row r="49" spans="1:24" ht="13.5" customHeight="1" x14ac:dyDescent="0.3">
      <c r="A49" s="58" t="s">
        <v>331</v>
      </c>
      <c r="B49" s="265"/>
      <c r="C49" s="266"/>
      <c r="D49" s="266"/>
      <c r="E49" s="266"/>
      <c r="F49" s="59"/>
      <c r="G49" s="51"/>
      <c r="H49" s="33"/>
      <c r="I49" s="51"/>
      <c r="J49" s="52"/>
      <c r="K49" s="52"/>
      <c r="L49" s="52"/>
      <c r="M49" s="52"/>
      <c r="N49" s="52"/>
      <c r="O49" s="52"/>
      <c r="P49" s="52"/>
      <c r="Q49" s="52"/>
      <c r="R49" s="52"/>
      <c r="S49" s="52"/>
      <c r="T49" s="52"/>
      <c r="U49" s="52"/>
      <c r="V49" s="52"/>
      <c r="W49" s="52"/>
      <c r="X49" s="52"/>
    </row>
    <row r="50" spans="1:24" ht="13.5" customHeight="1" x14ac:dyDescent="0.3">
      <c r="A50" s="58" t="s">
        <v>332</v>
      </c>
      <c r="B50" s="265"/>
      <c r="C50" s="266"/>
      <c r="D50" s="266"/>
      <c r="E50" s="266"/>
      <c r="F50" s="59"/>
      <c r="G50" s="51"/>
      <c r="H50" s="33"/>
      <c r="I50" s="51"/>
      <c r="J50" s="52"/>
      <c r="K50" s="52"/>
      <c r="L50" s="52"/>
      <c r="M50" s="52"/>
      <c r="N50" s="52"/>
      <c r="O50" s="52"/>
      <c r="P50" s="52"/>
      <c r="Q50" s="52"/>
      <c r="R50" s="52"/>
      <c r="S50" s="52"/>
      <c r="T50" s="52"/>
      <c r="U50" s="52"/>
      <c r="V50" s="52"/>
      <c r="W50" s="52"/>
      <c r="X50" s="52"/>
    </row>
    <row r="51" spans="1:24" ht="14.25" customHeight="1" x14ac:dyDescent="0.3">
      <c r="A51" s="58" t="s">
        <v>333</v>
      </c>
      <c r="B51" s="265"/>
      <c r="C51" s="266"/>
      <c r="D51" s="266"/>
      <c r="E51" s="266"/>
      <c r="F51" s="59"/>
      <c r="G51" s="51"/>
      <c r="H51" s="33"/>
      <c r="I51" s="51"/>
      <c r="J51" s="52"/>
      <c r="K51" s="52"/>
      <c r="L51" s="52"/>
      <c r="M51" s="52"/>
      <c r="N51" s="52"/>
      <c r="O51" s="52"/>
      <c r="P51" s="52"/>
      <c r="Q51" s="52"/>
      <c r="R51" s="52"/>
      <c r="S51" s="52"/>
      <c r="T51" s="52"/>
      <c r="U51" s="52"/>
      <c r="V51" s="52"/>
      <c r="W51" s="52"/>
      <c r="X51" s="52"/>
    </row>
    <row r="52" spans="1:24" ht="14.25" customHeight="1" x14ac:dyDescent="0.3">
      <c r="A52" s="58" t="s">
        <v>334</v>
      </c>
      <c r="B52" s="265"/>
      <c r="C52" s="266"/>
      <c r="D52" s="266"/>
      <c r="E52" s="266"/>
      <c r="F52" s="59"/>
      <c r="G52" s="51"/>
      <c r="H52" s="33"/>
      <c r="I52" s="51"/>
      <c r="J52" s="52"/>
      <c r="K52" s="52"/>
      <c r="L52" s="52"/>
      <c r="M52" s="52"/>
      <c r="N52" s="52"/>
      <c r="O52" s="52"/>
      <c r="P52" s="52"/>
      <c r="Q52" s="52"/>
      <c r="R52" s="52"/>
      <c r="S52" s="52"/>
      <c r="T52" s="52"/>
      <c r="U52" s="52"/>
      <c r="V52" s="52"/>
      <c r="W52" s="52"/>
      <c r="X52" s="52"/>
    </row>
    <row r="53" spans="1:24" ht="14.25" customHeight="1" x14ac:dyDescent="0.3">
      <c r="A53" s="58" t="s">
        <v>335</v>
      </c>
      <c r="B53" s="61" t="s">
        <v>318</v>
      </c>
      <c r="C53" s="62"/>
      <c r="D53" s="62"/>
      <c r="E53" s="62"/>
      <c r="F53" s="60" t="s">
        <v>319</v>
      </c>
      <c r="G53" s="34">
        <f t="shared" ref="G53:H53" si="9">SUM(G48:G52)</f>
        <v>0</v>
      </c>
      <c r="H53" s="34">
        <f t="shared" si="9"/>
        <v>0</v>
      </c>
      <c r="I53" s="60" t="s">
        <v>319</v>
      </c>
      <c r="J53" s="52"/>
      <c r="K53" s="52"/>
      <c r="L53" s="52"/>
      <c r="M53" s="52"/>
      <c r="N53" s="52"/>
      <c r="O53" s="52"/>
      <c r="P53" s="52"/>
      <c r="Q53" s="52"/>
      <c r="R53" s="52"/>
      <c r="S53" s="52"/>
      <c r="T53" s="52"/>
      <c r="U53" s="52"/>
      <c r="V53" s="52"/>
      <c r="W53" s="52"/>
      <c r="X53" s="52"/>
    </row>
    <row r="54" spans="1:24" ht="14.25" customHeight="1" x14ac:dyDescent="0.3">
      <c r="A54" s="58" t="s">
        <v>336</v>
      </c>
      <c r="B54" s="61" t="s">
        <v>321</v>
      </c>
      <c r="C54" s="62"/>
      <c r="D54" s="62"/>
      <c r="E54" s="62"/>
      <c r="F54" s="59"/>
      <c r="G54" s="60" t="s">
        <v>319</v>
      </c>
      <c r="H54" s="60" t="s">
        <v>319</v>
      </c>
      <c r="I54" s="34">
        <f>SUM(I48:I52)</f>
        <v>0</v>
      </c>
      <c r="J54" s="52"/>
      <c r="K54" s="52"/>
      <c r="L54" s="52"/>
      <c r="M54" s="52"/>
      <c r="N54" s="52"/>
      <c r="O54" s="52"/>
      <c r="P54" s="52"/>
      <c r="Q54" s="52"/>
      <c r="R54" s="52"/>
      <c r="S54" s="52"/>
      <c r="T54" s="52"/>
      <c r="U54" s="52"/>
      <c r="V54" s="52"/>
      <c r="W54" s="52"/>
      <c r="X54" s="52"/>
    </row>
    <row r="55" spans="1:24" ht="14.25" customHeight="1" x14ac:dyDescent="0.3">
      <c r="A55" s="58" t="s">
        <v>337</v>
      </c>
      <c r="B55" s="61" t="s">
        <v>323</v>
      </c>
      <c r="C55" s="62"/>
      <c r="D55" s="62"/>
      <c r="E55" s="62"/>
      <c r="F55" s="271">
        <f>F56+F57+F58+F59</f>
        <v>0</v>
      </c>
      <c r="G55" s="272"/>
      <c r="H55" s="272"/>
      <c r="I55" s="273"/>
      <c r="J55" s="52"/>
      <c r="K55" s="52"/>
      <c r="L55" s="52"/>
      <c r="M55" s="52"/>
      <c r="N55" s="52"/>
      <c r="O55" s="52"/>
      <c r="P55" s="52"/>
      <c r="Q55" s="52"/>
      <c r="R55" s="52"/>
      <c r="S55" s="52"/>
      <c r="T55" s="52"/>
      <c r="U55" s="52"/>
      <c r="V55" s="52"/>
      <c r="W55" s="52"/>
      <c r="X55" s="52"/>
    </row>
    <row r="56" spans="1:24" ht="14.25" customHeight="1" x14ac:dyDescent="0.3">
      <c r="A56" s="58" t="s">
        <v>338</v>
      </c>
      <c r="B56" s="63" t="s">
        <v>339</v>
      </c>
      <c r="C56" s="64"/>
      <c r="D56" s="64"/>
      <c r="E56" s="64"/>
      <c r="F56" s="274"/>
      <c r="G56" s="275"/>
      <c r="H56" s="275"/>
      <c r="I56" s="276"/>
      <c r="J56" s="52"/>
      <c r="K56" s="52"/>
      <c r="L56" s="52"/>
      <c r="M56" s="52"/>
      <c r="N56" s="52"/>
      <c r="O56" s="52"/>
      <c r="P56" s="52"/>
      <c r="Q56" s="52"/>
      <c r="R56" s="52"/>
      <c r="S56" s="52"/>
      <c r="T56" s="52"/>
      <c r="U56" s="52"/>
      <c r="V56" s="52"/>
      <c r="W56" s="52"/>
      <c r="X56" s="52"/>
    </row>
    <row r="57" spans="1:24" ht="14.25" customHeight="1" x14ac:dyDescent="0.3">
      <c r="A57" s="58" t="s">
        <v>340</v>
      </c>
      <c r="B57" s="63" t="s">
        <v>341</v>
      </c>
      <c r="C57" s="64"/>
      <c r="D57" s="64"/>
      <c r="E57" s="64"/>
      <c r="F57" s="274"/>
      <c r="G57" s="275"/>
      <c r="H57" s="275"/>
      <c r="I57" s="276"/>
      <c r="J57" s="52"/>
      <c r="K57" s="52"/>
      <c r="L57" s="52"/>
      <c r="M57" s="52"/>
      <c r="N57" s="52"/>
      <c r="O57" s="52"/>
      <c r="P57" s="52"/>
      <c r="Q57" s="52"/>
      <c r="R57" s="52"/>
      <c r="S57" s="52"/>
      <c r="T57" s="52"/>
      <c r="U57" s="52"/>
      <c r="V57" s="52"/>
      <c r="W57" s="52"/>
      <c r="X57" s="52"/>
    </row>
    <row r="58" spans="1:24" ht="14.25" customHeight="1" x14ac:dyDescent="0.3">
      <c r="A58" s="58" t="s">
        <v>342</v>
      </c>
      <c r="B58" s="61" t="s">
        <v>325</v>
      </c>
      <c r="C58" s="62"/>
      <c r="D58" s="62"/>
      <c r="E58" s="62"/>
      <c r="F58" s="274"/>
      <c r="G58" s="275"/>
      <c r="H58" s="275"/>
      <c r="I58" s="276"/>
      <c r="J58" s="52"/>
      <c r="K58" s="52"/>
      <c r="L58" s="52"/>
      <c r="M58" s="52"/>
      <c r="N58" s="52"/>
      <c r="O58" s="52"/>
      <c r="P58" s="52"/>
      <c r="Q58" s="52"/>
      <c r="R58" s="52"/>
      <c r="S58" s="52"/>
      <c r="T58" s="52"/>
      <c r="U58" s="52"/>
      <c r="V58" s="52"/>
      <c r="W58" s="52"/>
      <c r="X58" s="52"/>
    </row>
    <row r="59" spans="1:24" ht="14.25" customHeight="1" x14ac:dyDescent="0.3">
      <c r="A59" s="58" t="s">
        <v>343</v>
      </c>
      <c r="B59" s="268" t="s">
        <v>327</v>
      </c>
      <c r="C59" s="269"/>
      <c r="D59" s="269"/>
      <c r="E59" s="270"/>
      <c r="F59" s="274"/>
      <c r="G59" s="275"/>
      <c r="H59" s="275"/>
      <c r="I59" s="276"/>
      <c r="J59" s="52"/>
      <c r="K59" s="52"/>
      <c r="L59" s="52"/>
      <c r="M59" s="52"/>
      <c r="N59" s="52"/>
      <c r="O59" s="52"/>
      <c r="P59" s="52"/>
      <c r="Q59" s="52"/>
      <c r="R59" s="52"/>
      <c r="S59" s="52"/>
      <c r="T59" s="52"/>
      <c r="U59" s="52"/>
      <c r="V59" s="52"/>
      <c r="W59" s="52"/>
      <c r="X59" s="52"/>
    </row>
    <row r="60" spans="1:24" ht="14.25" customHeight="1" x14ac:dyDescent="0.3">
      <c r="A60" s="35" t="s">
        <v>344</v>
      </c>
      <c r="B60" s="280" t="s">
        <v>345</v>
      </c>
      <c r="C60" s="281"/>
      <c r="D60" s="281"/>
      <c r="E60" s="281"/>
      <c r="F60" s="281"/>
      <c r="G60" s="281"/>
      <c r="H60" s="281"/>
      <c r="I60" s="282"/>
      <c r="J60" s="57"/>
      <c r="K60" s="57"/>
      <c r="L60" s="57"/>
      <c r="M60" s="57"/>
      <c r="N60" s="57"/>
      <c r="O60" s="57"/>
      <c r="P60" s="57"/>
      <c r="Q60" s="57"/>
      <c r="R60" s="57"/>
      <c r="S60" s="57"/>
      <c r="T60" s="57"/>
      <c r="U60" s="57"/>
      <c r="V60" s="57"/>
      <c r="W60" s="57"/>
      <c r="X60" s="57"/>
    </row>
    <row r="61" spans="1:24" ht="13.5" customHeight="1" x14ac:dyDescent="0.3">
      <c r="A61" s="58" t="s">
        <v>346</v>
      </c>
      <c r="B61" s="265"/>
      <c r="C61" s="266"/>
      <c r="D61" s="266"/>
      <c r="E61" s="267"/>
      <c r="F61" s="59"/>
      <c r="G61" s="51"/>
      <c r="H61" s="33"/>
      <c r="I61" s="51"/>
      <c r="J61" s="52"/>
      <c r="K61" s="52"/>
      <c r="L61" s="52"/>
      <c r="M61" s="52"/>
      <c r="N61" s="52"/>
      <c r="O61" s="52"/>
      <c r="P61" s="52"/>
      <c r="Q61" s="52"/>
      <c r="R61" s="52"/>
      <c r="S61" s="52"/>
      <c r="T61" s="52"/>
      <c r="U61" s="52"/>
      <c r="V61" s="52"/>
      <c r="W61" s="52"/>
      <c r="X61" s="52"/>
    </row>
    <row r="62" spans="1:24" ht="13.5" customHeight="1" x14ac:dyDescent="0.3">
      <c r="A62" s="58" t="s">
        <v>347</v>
      </c>
      <c r="B62" s="265"/>
      <c r="C62" s="266"/>
      <c r="D62" s="266"/>
      <c r="E62" s="267"/>
      <c r="F62" s="59"/>
      <c r="G62" s="51"/>
      <c r="H62" s="33"/>
      <c r="I62" s="51"/>
      <c r="J62" s="52"/>
      <c r="K62" s="52"/>
      <c r="L62" s="52"/>
      <c r="M62" s="52"/>
      <c r="N62" s="52"/>
      <c r="O62" s="52"/>
      <c r="P62" s="52"/>
      <c r="Q62" s="52"/>
      <c r="R62" s="52"/>
      <c r="S62" s="52"/>
      <c r="T62" s="52"/>
      <c r="U62" s="52"/>
      <c r="V62" s="52"/>
      <c r="W62" s="52"/>
      <c r="X62" s="52"/>
    </row>
    <row r="63" spans="1:24" ht="13.5" customHeight="1" x14ac:dyDescent="0.3">
      <c r="A63" s="58" t="s">
        <v>348</v>
      </c>
      <c r="B63" s="265"/>
      <c r="C63" s="266"/>
      <c r="D63" s="266"/>
      <c r="E63" s="267"/>
      <c r="F63" s="59"/>
      <c r="G63" s="51"/>
      <c r="H63" s="33"/>
      <c r="I63" s="51"/>
      <c r="J63" s="52"/>
      <c r="K63" s="52"/>
      <c r="L63" s="52"/>
      <c r="M63" s="52"/>
      <c r="N63" s="52"/>
      <c r="O63" s="52"/>
      <c r="P63" s="52"/>
      <c r="Q63" s="52"/>
      <c r="R63" s="52"/>
      <c r="S63" s="52"/>
      <c r="T63" s="52"/>
      <c r="U63" s="52"/>
      <c r="V63" s="52"/>
      <c r="W63" s="52"/>
      <c r="X63" s="52"/>
    </row>
    <row r="64" spans="1:24" ht="14.25" customHeight="1" x14ac:dyDescent="0.3">
      <c r="A64" s="58" t="s">
        <v>349</v>
      </c>
      <c r="B64" s="265"/>
      <c r="C64" s="266"/>
      <c r="D64" s="266"/>
      <c r="E64" s="267"/>
      <c r="F64" s="59"/>
      <c r="G64" s="51"/>
      <c r="H64" s="33"/>
      <c r="I64" s="51"/>
      <c r="J64" s="52"/>
      <c r="K64" s="52"/>
      <c r="L64" s="52"/>
      <c r="M64" s="52"/>
      <c r="N64" s="52"/>
      <c r="O64" s="52"/>
      <c r="P64" s="52"/>
      <c r="Q64" s="52"/>
      <c r="R64" s="52"/>
      <c r="S64" s="52"/>
      <c r="T64" s="52"/>
      <c r="U64" s="52"/>
      <c r="V64" s="52"/>
      <c r="W64" s="52"/>
      <c r="X64" s="52"/>
    </row>
    <row r="65" spans="1:24" ht="14.25" customHeight="1" x14ac:dyDescent="0.3">
      <c r="A65" s="58" t="s">
        <v>350</v>
      </c>
      <c r="B65" s="265"/>
      <c r="C65" s="266"/>
      <c r="D65" s="266"/>
      <c r="E65" s="267"/>
      <c r="F65" s="59"/>
      <c r="G65" s="51"/>
      <c r="H65" s="33"/>
      <c r="I65" s="51"/>
      <c r="J65" s="52"/>
      <c r="K65" s="52"/>
      <c r="L65" s="52"/>
      <c r="M65" s="52"/>
      <c r="N65" s="52"/>
      <c r="O65" s="52"/>
      <c r="P65" s="52"/>
      <c r="Q65" s="52"/>
      <c r="R65" s="52"/>
      <c r="S65" s="52"/>
      <c r="T65" s="52"/>
      <c r="U65" s="52"/>
      <c r="V65" s="52"/>
      <c r="W65" s="52"/>
      <c r="X65" s="52"/>
    </row>
    <row r="66" spans="1:24" ht="14.25" customHeight="1" x14ac:dyDescent="0.3">
      <c r="A66" s="58" t="s">
        <v>351</v>
      </c>
      <c r="B66" s="268" t="s">
        <v>318</v>
      </c>
      <c r="C66" s="269"/>
      <c r="D66" s="269"/>
      <c r="E66" s="270"/>
      <c r="F66" s="60" t="s">
        <v>319</v>
      </c>
      <c r="G66" s="34">
        <f t="shared" ref="G66:H66" si="10">SUM(G61:G65)</f>
        <v>0</v>
      </c>
      <c r="H66" s="34">
        <f t="shared" si="10"/>
        <v>0</v>
      </c>
      <c r="I66" s="60" t="s">
        <v>319</v>
      </c>
      <c r="J66" s="52"/>
      <c r="K66" s="52"/>
      <c r="L66" s="52"/>
      <c r="M66" s="52"/>
      <c r="N66" s="52"/>
      <c r="O66" s="52"/>
      <c r="P66" s="52"/>
      <c r="Q66" s="52"/>
      <c r="R66" s="52"/>
      <c r="S66" s="52"/>
      <c r="T66" s="52"/>
      <c r="U66" s="52"/>
      <c r="V66" s="52"/>
      <c r="W66" s="52"/>
      <c r="X66" s="52"/>
    </row>
    <row r="67" spans="1:24" ht="14.25" customHeight="1" x14ac:dyDescent="0.3">
      <c r="A67" s="58" t="s">
        <v>352</v>
      </c>
      <c r="B67" s="268" t="s">
        <v>321</v>
      </c>
      <c r="C67" s="269"/>
      <c r="D67" s="269"/>
      <c r="E67" s="270"/>
      <c r="F67" s="59"/>
      <c r="G67" s="60" t="s">
        <v>319</v>
      </c>
      <c r="H67" s="60" t="s">
        <v>319</v>
      </c>
      <c r="I67" s="34">
        <f>SUM(I61:I65)</f>
        <v>0</v>
      </c>
      <c r="J67" s="52"/>
      <c r="K67" s="52"/>
      <c r="L67" s="52"/>
      <c r="M67" s="52"/>
      <c r="N67" s="52"/>
      <c r="O67" s="52"/>
      <c r="P67" s="52"/>
      <c r="Q67" s="52"/>
      <c r="R67" s="52"/>
      <c r="S67" s="52"/>
      <c r="T67" s="52"/>
      <c r="U67" s="52"/>
      <c r="V67" s="52"/>
      <c r="W67" s="52"/>
      <c r="X67" s="52"/>
    </row>
    <row r="68" spans="1:24" ht="14.25" customHeight="1" x14ac:dyDescent="0.3">
      <c r="A68" s="58" t="s">
        <v>353</v>
      </c>
      <c r="B68" s="61" t="s">
        <v>323</v>
      </c>
      <c r="C68" s="62"/>
      <c r="D68" s="62"/>
      <c r="E68" s="62"/>
      <c r="F68" s="271">
        <f>F69+F70+F71+F72</f>
        <v>0</v>
      </c>
      <c r="G68" s="272"/>
      <c r="H68" s="272"/>
      <c r="I68" s="273"/>
      <c r="J68" s="52"/>
      <c r="K68" s="52"/>
      <c r="L68" s="52"/>
      <c r="M68" s="52"/>
      <c r="N68" s="52"/>
      <c r="O68" s="52"/>
      <c r="P68" s="52"/>
      <c r="Q68" s="52"/>
      <c r="R68" s="52"/>
      <c r="S68" s="52"/>
      <c r="T68" s="52"/>
      <c r="U68" s="52"/>
      <c r="V68" s="52"/>
      <c r="W68" s="52"/>
      <c r="X68" s="52"/>
    </row>
    <row r="69" spans="1:24" ht="14.25" customHeight="1" x14ac:dyDescent="0.3">
      <c r="A69" s="58" t="s">
        <v>354</v>
      </c>
      <c r="B69" s="63" t="s">
        <v>339</v>
      </c>
      <c r="C69" s="64"/>
      <c r="D69" s="64"/>
      <c r="E69" s="64"/>
      <c r="F69" s="274"/>
      <c r="G69" s="275"/>
      <c r="H69" s="275"/>
      <c r="I69" s="276"/>
      <c r="J69" s="52"/>
      <c r="K69" s="52"/>
      <c r="L69" s="52"/>
      <c r="M69" s="52"/>
      <c r="N69" s="52"/>
      <c r="O69" s="52"/>
      <c r="P69" s="52"/>
      <c r="Q69" s="52"/>
      <c r="R69" s="52"/>
      <c r="S69" s="52"/>
      <c r="T69" s="52"/>
      <c r="U69" s="52"/>
      <c r="V69" s="52"/>
      <c r="W69" s="52"/>
      <c r="X69" s="52"/>
    </row>
    <row r="70" spans="1:24" ht="14.25" customHeight="1" x14ac:dyDescent="0.3">
      <c r="A70" s="58" t="s">
        <v>355</v>
      </c>
      <c r="B70" s="63" t="s">
        <v>341</v>
      </c>
      <c r="C70" s="64"/>
      <c r="D70" s="64"/>
      <c r="E70" s="64"/>
      <c r="F70" s="274"/>
      <c r="G70" s="275"/>
      <c r="H70" s="275"/>
      <c r="I70" s="276"/>
      <c r="J70" s="52"/>
      <c r="K70" s="52"/>
      <c r="L70" s="52"/>
      <c r="M70" s="52"/>
      <c r="N70" s="52"/>
      <c r="O70" s="52"/>
      <c r="P70" s="52"/>
      <c r="Q70" s="52"/>
      <c r="R70" s="52"/>
      <c r="S70" s="52"/>
      <c r="T70" s="52"/>
      <c r="U70" s="52"/>
      <c r="V70" s="52"/>
      <c r="W70" s="52"/>
      <c r="X70" s="52"/>
    </row>
    <row r="71" spans="1:24" ht="14.25" customHeight="1" x14ac:dyDescent="0.3">
      <c r="A71" s="58" t="s">
        <v>356</v>
      </c>
      <c r="B71" s="268" t="s">
        <v>325</v>
      </c>
      <c r="C71" s="269"/>
      <c r="D71" s="269"/>
      <c r="E71" s="270"/>
      <c r="F71" s="274"/>
      <c r="G71" s="275"/>
      <c r="H71" s="275"/>
      <c r="I71" s="276"/>
      <c r="J71" s="52"/>
      <c r="K71" s="52"/>
      <c r="L71" s="52"/>
      <c r="M71" s="52"/>
      <c r="N71" s="52"/>
      <c r="O71" s="52"/>
      <c r="P71" s="52"/>
      <c r="Q71" s="52"/>
      <c r="R71" s="52"/>
      <c r="S71" s="52"/>
      <c r="T71" s="52"/>
      <c r="U71" s="52"/>
      <c r="V71" s="52"/>
      <c r="W71" s="52"/>
      <c r="X71" s="52"/>
    </row>
    <row r="72" spans="1:24" ht="14.25" customHeight="1" x14ac:dyDescent="0.3">
      <c r="A72" s="58" t="s">
        <v>357</v>
      </c>
      <c r="B72" s="268" t="s">
        <v>327</v>
      </c>
      <c r="C72" s="269"/>
      <c r="D72" s="269"/>
      <c r="E72" s="270"/>
      <c r="F72" s="274"/>
      <c r="G72" s="275"/>
      <c r="H72" s="275"/>
      <c r="I72" s="276"/>
      <c r="J72" s="52"/>
      <c r="K72" s="52"/>
      <c r="L72" s="52"/>
      <c r="M72" s="52"/>
      <c r="N72" s="52"/>
      <c r="O72" s="52"/>
      <c r="P72" s="52"/>
      <c r="Q72" s="52"/>
      <c r="R72" s="52"/>
      <c r="S72" s="52"/>
      <c r="T72" s="52"/>
      <c r="U72" s="52"/>
      <c r="V72" s="52"/>
      <c r="W72" s="52"/>
      <c r="X72" s="52"/>
    </row>
    <row r="73" spans="1:24" ht="14.25" customHeight="1" x14ac:dyDescent="0.3">
      <c r="A73" s="35" t="s">
        <v>358</v>
      </c>
      <c r="B73" s="277" t="s">
        <v>359</v>
      </c>
      <c r="C73" s="278"/>
      <c r="D73" s="278"/>
      <c r="E73" s="278"/>
      <c r="F73" s="278"/>
      <c r="G73" s="278"/>
      <c r="H73" s="278"/>
      <c r="I73" s="279"/>
      <c r="J73" s="57"/>
      <c r="K73" s="57"/>
      <c r="L73" s="57"/>
      <c r="M73" s="57"/>
      <c r="N73" s="57"/>
      <c r="O73" s="57"/>
      <c r="P73" s="57"/>
      <c r="Q73" s="57"/>
      <c r="R73" s="57"/>
      <c r="S73" s="57"/>
      <c r="T73" s="57"/>
      <c r="U73" s="57"/>
      <c r="V73" s="57"/>
      <c r="W73" s="57"/>
      <c r="X73" s="57"/>
    </row>
    <row r="74" spans="1:24" ht="13.5" customHeight="1" x14ac:dyDescent="0.3">
      <c r="A74" s="58" t="s">
        <v>360</v>
      </c>
      <c r="B74" s="265"/>
      <c r="C74" s="266"/>
      <c r="D74" s="266"/>
      <c r="E74" s="267"/>
      <c r="F74" s="59"/>
      <c r="G74" s="51"/>
      <c r="H74" s="33"/>
      <c r="I74" s="51"/>
      <c r="J74" s="52"/>
      <c r="K74" s="52"/>
      <c r="L74" s="52"/>
      <c r="M74" s="52"/>
      <c r="N74" s="52"/>
      <c r="O74" s="52"/>
      <c r="P74" s="52"/>
      <c r="Q74" s="52"/>
      <c r="R74" s="52"/>
      <c r="S74" s="52"/>
      <c r="T74" s="52"/>
      <c r="U74" s="52"/>
      <c r="V74" s="52"/>
      <c r="W74" s="52"/>
      <c r="X74" s="52"/>
    </row>
    <row r="75" spans="1:24" ht="13.5" customHeight="1" x14ac:dyDescent="0.3">
      <c r="A75" s="58" t="s">
        <v>361</v>
      </c>
      <c r="B75" s="265"/>
      <c r="C75" s="266"/>
      <c r="D75" s="266"/>
      <c r="E75" s="267"/>
      <c r="F75" s="59"/>
      <c r="G75" s="51"/>
      <c r="H75" s="33"/>
      <c r="I75" s="51"/>
      <c r="J75" s="52"/>
      <c r="K75" s="52"/>
      <c r="L75" s="52"/>
      <c r="M75" s="52"/>
      <c r="N75" s="52"/>
      <c r="O75" s="52"/>
      <c r="P75" s="52"/>
      <c r="Q75" s="52"/>
      <c r="R75" s="52"/>
      <c r="S75" s="52"/>
      <c r="T75" s="52"/>
      <c r="U75" s="52"/>
      <c r="V75" s="52"/>
      <c r="W75" s="52"/>
      <c r="X75" s="52"/>
    </row>
    <row r="76" spans="1:24" ht="13.5" customHeight="1" x14ac:dyDescent="0.3">
      <c r="A76" s="58" t="s">
        <v>362</v>
      </c>
      <c r="B76" s="265"/>
      <c r="C76" s="266"/>
      <c r="D76" s="266"/>
      <c r="E76" s="267"/>
      <c r="F76" s="59"/>
      <c r="G76" s="51"/>
      <c r="H76" s="33"/>
      <c r="I76" s="51"/>
      <c r="J76" s="52"/>
      <c r="K76" s="52"/>
      <c r="L76" s="52"/>
      <c r="M76" s="52"/>
      <c r="N76" s="52"/>
      <c r="O76" s="52"/>
      <c r="P76" s="52"/>
      <c r="Q76" s="52"/>
      <c r="R76" s="52"/>
      <c r="S76" s="52"/>
      <c r="T76" s="52"/>
      <c r="U76" s="52"/>
      <c r="V76" s="52"/>
      <c r="W76" s="52"/>
      <c r="X76" s="52"/>
    </row>
    <row r="77" spans="1:24" ht="14.25" customHeight="1" x14ac:dyDescent="0.3">
      <c r="A77" s="58" t="s">
        <v>363</v>
      </c>
      <c r="B77" s="265"/>
      <c r="C77" s="266"/>
      <c r="D77" s="266"/>
      <c r="E77" s="267"/>
      <c r="F77" s="59"/>
      <c r="G77" s="51"/>
      <c r="H77" s="33"/>
      <c r="I77" s="51"/>
      <c r="J77" s="52"/>
      <c r="K77" s="52"/>
      <c r="L77" s="52"/>
      <c r="M77" s="52"/>
      <c r="N77" s="52"/>
      <c r="O77" s="52"/>
      <c r="P77" s="52"/>
      <c r="Q77" s="52"/>
      <c r="R77" s="52"/>
      <c r="S77" s="52"/>
      <c r="T77" s="52"/>
      <c r="U77" s="52"/>
      <c r="V77" s="52"/>
      <c r="W77" s="52"/>
      <c r="X77" s="52"/>
    </row>
    <row r="78" spans="1:24" ht="14.25" customHeight="1" x14ac:dyDescent="0.3">
      <c r="A78" s="58" t="s">
        <v>364</v>
      </c>
      <c r="B78" s="265"/>
      <c r="C78" s="266"/>
      <c r="D78" s="266"/>
      <c r="E78" s="267"/>
      <c r="F78" s="59"/>
      <c r="G78" s="51"/>
      <c r="H78" s="33"/>
      <c r="I78" s="51"/>
      <c r="J78" s="52"/>
      <c r="K78" s="52"/>
      <c r="L78" s="52"/>
      <c r="M78" s="52"/>
      <c r="N78" s="52"/>
      <c r="O78" s="52"/>
      <c r="P78" s="52"/>
      <c r="Q78" s="52"/>
      <c r="R78" s="52"/>
      <c r="S78" s="52"/>
      <c r="T78" s="52"/>
      <c r="U78" s="52"/>
      <c r="V78" s="52"/>
      <c r="W78" s="52"/>
      <c r="X78" s="52"/>
    </row>
    <row r="79" spans="1:24" ht="14.25" customHeight="1" x14ac:dyDescent="0.3">
      <c r="A79" s="58" t="s">
        <v>365</v>
      </c>
      <c r="B79" s="268" t="s">
        <v>318</v>
      </c>
      <c r="C79" s="269"/>
      <c r="D79" s="269"/>
      <c r="E79" s="270"/>
      <c r="F79" s="60" t="s">
        <v>319</v>
      </c>
      <c r="G79" s="34">
        <f t="shared" ref="G79:H79" si="11">SUM(G74:G78)</f>
        <v>0</v>
      </c>
      <c r="H79" s="34">
        <f t="shared" si="11"/>
        <v>0</v>
      </c>
      <c r="I79" s="60" t="s">
        <v>319</v>
      </c>
      <c r="J79" s="52"/>
      <c r="K79" s="52"/>
      <c r="L79" s="52"/>
      <c r="M79" s="52"/>
      <c r="N79" s="52"/>
      <c r="O79" s="52"/>
      <c r="P79" s="52"/>
      <c r="Q79" s="52"/>
      <c r="R79" s="52"/>
      <c r="S79" s="52"/>
      <c r="T79" s="52"/>
      <c r="U79" s="52"/>
      <c r="V79" s="52"/>
      <c r="W79" s="52"/>
      <c r="X79" s="52"/>
    </row>
    <row r="80" spans="1:24" ht="14.25" customHeight="1" x14ac:dyDescent="0.3">
      <c r="A80" s="58" t="s">
        <v>366</v>
      </c>
      <c r="B80" s="268" t="s">
        <v>321</v>
      </c>
      <c r="C80" s="269"/>
      <c r="D80" s="269"/>
      <c r="E80" s="270"/>
      <c r="F80" s="59"/>
      <c r="G80" s="60" t="s">
        <v>319</v>
      </c>
      <c r="H80" s="60" t="s">
        <v>319</v>
      </c>
      <c r="I80" s="34">
        <f>SUM(I74:I78)</f>
        <v>0</v>
      </c>
      <c r="J80" s="52"/>
      <c r="K80" s="52"/>
      <c r="L80" s="52"/>
      <c r="M80" s="52"/>
      <c r="N80" s="52"/>
      <c r="O80" s="52"/>
      <c r="P80" s="52"/>
      <c r="Q80" s="52"/>
      <c r="R80" s="52"/>
      <c r="S80" s="52"/>
      <c r="T80" s="52"/>
      <c r="U80" s="52"/>
      <c r="V80" s="52"/>
      <c r="W80" s="52"/>
      <c r="X80" s="52"/>
    </row>
    <row r="81" spans="1:24" ht="14.25" customHeight="1" x14ac:dyDescent="0.3">
      <c r="A81" s="58" t="s">
        <v>367</v>
      </c>
      <c r="B81" s="61" t="s">
        <v>323</v>
      </c>
      <c r="C81" s="62"/>
      <c r="D81" s="62"/>
      <c r="E81" s="62"/>
      <c r="F81" s="271">
        <f>F82+F83+F84+F85</f>
        <v>0</v>
      </c>
      <c r="G81" s="272"/>
      <c r="H81" s="272"/>
      <c r="I81" s="273"/>
      <c r="J81" s="52"/>
      <c r="K81" s="52"/>
      <c r="L81" s="52"/>
      <c r="M81" s="52"/>
      <c r="N81" s="52"/>
      <c r="O81" s="52"/>
      <c r="P81" s="52"/>
      <c r="Q81" s="52"/>
      <c r="R81" s="52"/>
      <c r="S81" s="52"/>
      <c r="T81" s="52"/>
      <c r="U81" s="52"/>
      <c r="V81" s="52"/>
      <c r="W81" s="52"/>
      <c r="X81" s="52"/>
    </row>
    <row r="82" spans="1:24" ht="14.25" customHeight="1" x14ac:dyDescent="0.3">
      <c r="A82" s="58" t="s">
        <v>368</v>
      </c>
      <c r="B82" s="63" t="s">
        <v>339</v>
      </c>
      <c r="C82" s="64"/>
      <c r="D82" s="64"/>
      <c r="E82" s="64"/>
      <c r="F82" s="274"/>
      <c r="G82" s="275"/>
      <c r="H82" s="275"/>
      <c r="I82" s="276"/>
      <c r="J82" s="52"/>
      <c r="K82" s="52"/>
      <c r="L82" s="52"/>
      <c r="M82" s="52"/>
      <c r="N82" s="52"/>
      <c r="O82" s="52"/>
      <c r="P82" s="52"/>
      <c r="Q82" s="52"/>
      <c r="R82" s="52"/>
      <c r="S82" s="52"/>
      <c r="T82" s="52"/>
      <c r="U82" s="52"/>
      <c r="V82" s="52"/>
      <c r="W82" s="52"/>
      <c r="X82" s="52"/>
    </row>
    <row r="83" spans="1:24" ht="14.25" customHeight="1" x14ac:dyDescent="0.3">
      <c r="A83" s="58" t="s">
        <v>369</v>
      </c>
      <c r="B83" s="63" t="s">
        <v>341</v>
      </c>
      <c r="C83" s="64"/>
      <c r="D83" s="64"/>
      <c r="E83" s="64"/>
      <c r="F83" s="274"/>
      <c r="G83" s="275"/>
      <c r="H83" s="275"/>
      <c r="I83" s="276"/>
      <c r="J83" s="52"/>
      <c r="K83" s="52"/>
      <c r="L83" s="52"/>
      <c r="M83" s="52"/>
      <c r="N83" s="52"/>
      <c r="O83" s="52"/>
      <c r="P83" s="52"/>
      <c r="Q83" s="52"/>
      <c r="R83" s="52"/>
      <c r="S83" s="52"/>
      <c r="T83" s="52"/>
      <c r="U83" s="52"/>
      <c r="V83" s="52"/>
      <c r="W83" s="52"/>
      <c r="X83" s="52"/>
    </row>
    <row r="84" spans="1:24" ht="14.25" customHeight="1" x14ac:dyDescent="0.3">
      <c r="A84" s="58" t="s">
        <v>370</v>
      </c>
      <c r="B84" s="268" t="s">
        <v>325</v>
      </c>
      <c r="C84" s="269"/>
      <c r="D84" s="269"/>
      <c r="E84" s="270"/>
      <c r="F84" s="274"/>
      <c r="G84" s="275"/>
      <c r="H84" s="275"/>
      <c r="I84" s="276"/>
      <c r="J84" s="52"/>
      <c r="K84" s="52"/>
      <c r="L84" s="52"/>
      <c r="M84" s="52"/>
      <c r="N84" s="52"/>
      <c r="O84" s="52"/>
      <c r="P84" s="52"/>
      <c r="Q84" s="52"/>
      <c r="R84" s="52"/>
      <c r="S84" s="52"/>
      <c r="T84" s="52"/>
      <c r="U84" s="52"/>
      <c r="V84" s="52"/>
      <c r="W84" s="52"/>
      <c r="X84" s="52"/>
    </row>
    <row r="85" spans="1:24" ht="14.25" customHeight="1" x14ac:dyDescent="0.3">
      <c r="A85" s="58" t="s">
        <v>371</v>
      </c>
      <c r="B85" s="268" t="s">
        <v>327</v>
      </c>
      <c r="C85" s="269"/>
      <c r="D85" s="269"/>
      <c r="E85" s="270"/>
      <c r="F85" s="274"/>
      <c r="G85" s="275"/>
      <c r="H85" s="275"/>
      <c r="I85" s="276"/>
      <c r="J85" s="52"/>
      <c r="K85" s="52"/>
      <c r="L85" s="52"/>
      <c r="M85" s="52"/>
      <c r="N85" s="52"/>
      <c r="O85" s="52"/>
      <c r="P85" s="52"/>
      <c r="Q85" s="52"/>
      <c r="R85" s="52"/>
      <c r="S85" s="52"/>
      <c r="T85" s="52"/>
      <c r="U85" s="52"/>
      <c r="V85" s="52"/>
      <c r="W85" s="52"/>
      <c r="X85" s="52"/>
    </row>
    <row r="86" spans="1:24" ht="14.25" customHeight="1" x14ac:dyDescent="0.3">
      <c r="A86" s="56" t="s">
        <v>372</v>
      </c>
      <c r="B86" s="283" t="s">
        <v>373</v>
      </c>
      <c r="C86" s="284"/>
      <c r="D86" s="284"/>
      <c r="E86" s="284"/>
      <c r="F86" s="284"/>
      <c r="G86" s="284"/>
      <c r="H86" s="284"/>
      <c r="I86" s="285"/>
      <c r="J86" s="52"/>
      <c r="K86" s="52"/>
      <c r="L86" s="52"/>
      <c r="M86" s="52"/>
      <c r="N86" s="52"/>
      <c r="O86" s="52"/>
      <c r="P86" s="52"/>
      <c r="Q86" s="52"/>
      <c r="R86" s="52"/>
      <c r="S86" s="52"/>
      <c r="T86" s="52"/>
      <c r="U86" s="52"/>
      <c r="V86" s="52"/>
      <c r="W86" s="52"/>
      <c r="X86" s="52"/>
    </row>
    <row r="87" spans="1:24" ht="14.25" customHeight="1" x14ac:dyDescent="0.3">
      <c r="A87" s="65" t="s">
        <v>374</v>
      </c>
      <c r="B87" s="286" t="s">
        <v>375</v>
      </c>
      <c r="C87" s="287"/>
      <c r="D87" s="287"/>
      <c r="E87" s="288"/>
      <c r="F87" s="66" t="s">
        <v>319</v>
      </c>
      <c r="G87" s="67">
        <f t="shared" ref="G87:H87" si="12">G42+G53+G66+G79</f>
        <v>0</v>
      </c>
      <c r="H87" s="67">
        <f t="shared" si="12"/>
        <v>0</v>
      </c>
      <c r="I87" s="67">
        <f>I43+I54+I67+I80</f>
        <v>0</v>
      </c>
      <c r="J87" s="57"/>
      <c r="K87" s="57"/>
      <c r="L87" s="57"/>
      <c r="M87" s="57"/>
      <c r="N87" s="57"/>
      <c r="O87" s="57"/>
      <c r="P87" s="57"/>
      <c r="Q87" s="57"/>
      <c r="R87" s="57"/>
      <c r="S87" s="57"/>
      <c r="T87" s="57"/>
      <c r="U87" s="57"/>
      <c r="V87" s="57"/>
      <c r="W87" s="57"/>
      <c r="X87" s="57"/>
    </row>
    <row r="88" spans="1:24" ht="14.25" customHeight="1" x14ac:dyDescent="0.3">
      <c r="A88" s="65" t="s">
        <v>376</v>
      </c>
      <c r="B88" s="277" t="s">
        <v>321</v>
      </c>
      <c r="C88" s="278"/>
      <c r="D88" s="278"/>
      <c r="E88" s="279"/>
      <c r="F88" s="26" t="s">
        <v>319</v>
      </c>
      <c r="G88" s="26" t="s">
        <v>319</v>
      </c>
      <c r="H88" s="26" t="s">
        <v>319</v>
      </c>
      <c r="I88" s="36">
        <f>I43+I54+I67+I80</f>
        <v>0</v>
      </c>
      <c r="J88" s="57"/>
      <c r="K88" s="57"/>
      <c r="L88" s="57"/>
      <c r="M88" s="57"/>
      <c r="N88" s="57"/>
      <c r="O88" s="57"/>
      <c r="P88" s="57"/>
      <c r="Q88" s="57"/>
      <c r="R88" s="57"/>
      <c r="S88" s="57"/>
      <c r="T88" s="57"/>
      <c r="U88" s="57"/>
      <c r="V88" s="57"/>
      <c r="W88" s="57"/>
      <c r="X88" s="57"/>
    </row>
    <row r="89" spans="1:24" ht="14.25" customHeight="1" x14ac:dyDescent="0.3">
      <c r="A89" s="65" t="s">
        <v>377</v>
      </c>
      <c r="B89" s="68" t="s">
        <v>323</v>
      </c>
      <c r="C89" s="69"/>
      <c r="D89" s="69"/>
      <c r="E89" s="69"/>
      <c r="F89" s="262">
        <f>F90+F91+F92+F93</f>
        <v>0</v>
      </c>
      <c r="G89" s="263"/>
      <c r="H89" s="263"/>
      <c r="I89" s="264"/>
      <c r="J89" s="57"/>
      <c r="K89" s="57"/>
      <c r="L89" s="57"/>
      <c r="M89" s="57"/>
      <c r="N89" s="57"/>
      <c r="O89" s="57"/>
      <c r="P89" s="57"/>
      <c r="Q89" s="57"/>
      <c r="R89" s="57"/>
      <c r="S89" s="57"/>
      <c r="T89" s="57"/>
      <c r="U89" s="57"/>
      <c r="V89" s="57"/>
      <c r="W89" s="57"/>
      <c r="X89" s="57"/>
    </row>
    <row r="90" spans="1:24" ht="14.25" customHeight="1" x14ac:dyDescent="0.3">
      <c r="A90" s="65" t="s">
        <v>378</v>
      </c>
      <c r="B90" s="70" t="s">
        <v>339</v>
      </c>
      <c r="C90" s="71"/>
      <c r="D90" s="71"/>
      <c r="E90" s="71"/>
      <c r="F90" s="262">
        <f>F56+F69+F82</f>
        <v>0</v>
      </c>
      <c r="G90" s="263"/>
      <c r="H90" s="263"/>
      <c r="I90" s="264"/>
      <c r="J90" s="57"/>
      <c r="K90" s="57"/>
      <c r="L90" s="57"/>
      <c r="M90" s="57"/>
      <c r="N90" s="57"/>
      <c r="O90" s="57"/>
      <c r="P90" s="57"/>
      <c r="Q90" s="57"/>
      <c r="R90" s="57"/>
      <c r="S90" s="57"/>
      <c r="T90" s="57"/>
      <c r="U90" s="57"/>
      <c r="V90" s="57"/>
      <c r="W90" s="57"/>
      <c r="X90" s="57"/>
    </row>
    <row r="91" spans="1:24" ht="14.25" customHeight="1" x14ac:dyDescent="0.3">
      <c r="A91" s="65" t="s">
        <v>379</v>
      </c>
      <c r="B91" s="70" t="s">
        <v>341</v>
      </c>
      <c r="C91" s="71"/>
      <c r="D91" s="71"/>
      <c r="E91" s="71"/>
      <c r="F91" s="262">
        <f>F57+F70+F83</f>
        <v>0</v>
      </c>
      <c r="G91" s="263"/>
      <c r="H91" s="263"/>
      <c r="I91" s="264"/>
      <c r="J91" s="57"/>
      <c r="K91" s="57"/>
      <c r="L91" s="57"/>
      <c r="M91" s="57"/>
      <c r="N91" s="57"/>
      <c r="O91" s="57"/>
      <c r="P91" s="57"/>
      <c r="Q91" s="57"/>
      <c r="R91" s="57"/>
      <c r="S91" s="57"/>
      <c r="T91" s="57"/>
      <c r="U91" s="57"/>
      <c r="V91" s="57"/>
      <c r="W91" s="57"/>
      <c r="X91" s="57"/>
    </row>
    <row r="92" spans="1:24" ht="14.25" customHeight="1" x14ac:dyDescent="0.3">
      <c r="A92" s="65" t="s">
        <v>380</v>
      </c>
      <c r="B92" s="277" t="s">
        <v>325</v>
      </c>
      <c r="C92" s="278"/>
      <c r="D92" s="278"/>
      <c r="E92" s="279"/>
      <c r="F92" s="262">
        <f t="shared" ref="F92:F93" si="13">F45+F58+F71+F84</f>
        <v>0</v>
      </c>
      <c r="G92" s="263"/>
      <c r="H92" s="263"/>
      <c r="I92" s="264"/>
      <c r="J92" s="57"/>
      <c r="K92" s="57"/>
      <c r="L92" s="57"/>
      <c r="M92" s="57"/>
      <c r="N92" s="57"/>
      <c r="O92" s="57"/>
      <c r="P92" s="57"/>
      <c r="Q92" s="57"/>
      <c r="R92" s="57"/>
      <c r="S92" s="57"/>
      <c r="T92" s="57"/>
      <c r="U92" s="57"/>
      <c r="V92" s="57"/>
      <c r="W92" s="57"/>
      <c r="X92" s="57"/>
    </row>
    <row r="93" spans="1:24" ht="14.25" customHeight="1" x14ac:dyDescent="0.3">
      <c r="A93" s="65" t="s">
        <v>381</v>
      </c>
      <c r="B93" s="277" t="s">
        <v>327</v>
      </c>
      <c r="C93" s="278"/>
      <c r="D93" s="278"/>
      <c r="E93" s="279"/>
      <c r="F93" s="262">
        <f t="shared" si="13"/>
        <v>0</v>
      </c>
      <c r="G93" s="263"/>
      <c r="H93" s="263"/>
      <c r="I93" s="264"/>
      <c r="J93" s="57"/>
      <c r="K93" s="57"/>
      <c r="L93" s="57"/>
      <c r="M93" s="57"/>
      <c r="N93" s="57"/>
      <c r="O93" s="57"/>
      <c r="P93" s="57"/>
      <c r="Q93" s="57"/>
      <c r="R93" s="57"/>
      <c r="S93" s="57"/>
      <c r="T93" s="57"/>
      <c r="U93" s="57"/>
      <c r="V93" s="57"/>
      <c r="W93" s="57"/>
      <c r="X93" s="57"/>
    </row>
    <row r="94" spans="1:24" ht="14.25" customHeight="1" x14ac:dyDescent="0.25"/>
    <row r="95" spans="1:24" ht="14.25" customHeight="1" x14ac:dyDescent="0.25">
      <c r="A95" s="20" t="s">
        <v>251</v>
      </c>
    </row>
    <row r="96" spans="1:24"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85">
    <mergeCell ref="C3:D3"/>
    <mergeCell ref="C4:D4"/>
    <mergeCell ref="B1:I1"/>
    <mergeCell ref="B2:I2"/>
    <mergeCell ref="G12:I12"/>
    <mergeCell ref="B24:I24"/>
    <mergeCell ref="G26:I26"/>
    <mergeCell ref="C5:D5"/>
    <mergeCell ref="C6:D6"/>
    <mergeCell ref="C7:D7"/>
    <mergeCell ref="C8:D8"/>
    <mergeCell ref="B9:E9"/>
    <mergeCell ref="B10:I10"/>
    <mergeCell ref="B26:B28"/>
    <mergeCell ref="C26:C28"/>
    <mergeCell ref="D26:F26"/>
    <mergeCell ref="A12:A14"/>
    <mergeCell ref="B12:B14"/>
    <mergeCell ref="C12:C14"/>
    <mergeCell ref="D12:F12"/>
    <mergeCell ref="A26:A28"/>
    <mergeCell ref="B39:E39"/>
    <mergeCell ref="B40:E40"/>
    <mergeCell ref="B34:I34"/>
    <mergeCell ref="B35:E35"/>
    <mergeCell ref="B37:E37"/>
    <mergeCell ref="B38:E38"/>
    <mergeCell ref="F68:I68"/>
    <mergeCell ref="F69:I69"/>
    <mergeCell ref="F70:I70"/>
    <mergeCell ref="F71:I71"/>
    <mergeCell ref="B71:E71"/>
    <mergeCell ref="B93:E93"/>
    <mergeCell ref="B73:I73"/>
    <mergeCell ref="F72:I72"/>
    <mergeCell ref="B72:E72"/>
    <mergeCell ref="B74:E74"/>
    <mergeCell ref="B75:E75"/>
    <mergeCell ref="B76:E76"/>
    <mergeCell ref="F85:I85"/>
    <mergeCell ref="B85:E85"/>
    <mergeCell ref="B86:I86"/>
    <mergeCell ref="B87:E87"/>
    <mergeCell ref="B88:E88"/>
    <mergeCell ref="F82:I82"/>
    <mergeCell ref="F83:I83"/>
    <mergeCell ref="F84:I84"/>
    <mergeCell ref="B84:E84"/>
    <mergeCell ref="B41:E41"/>
    <mergeCell ref="B42:E42"/>
    <mergeCell ref="B43:E43"/>
    <mergeCell ref="B44:E44"/>
    <mergeCell ref="B92:E92"/>
    <mergeCell ref="B60:I60"/>
    <mergeCell ref="B61:E61"/>
    <mergeCell ref="B62:E62"/>
    <mergeCell ref="B52:E52"/>
    <mergeCell ref="F44:I44"/>
    <mergeCell ref="F45:I45"/>
    <mergeCell ref="F46:I46"/>
    <mergeCell ref="B59:E59"/>
    <mergeCell ref="F55:I55"/>
    <mergeCell ref="F56:I56"/>
    <mergeCell ref="F57:I57"/>
    <mergeCell ref="F58:I58"/>
    <mergeCell ref="F59:I59"/>
    <mergeCell ref="B48:E48"/>
    <mergeCell ref="B49:E49"/>
    <mergeCell ref="B50:E50"/>
    <mergeCell ref="B51:E51"/>
    <mergeCell ref="B63:E63"/>
    <mergeCell ref="B64:E64"/>
    <mergeCell ref="B65:E65"/>
    <mergeCell ref="B66:E66"/>
    <mergeCell ref="B67:E67"/>
    <mergeCell ref="B77:E77"/>
    <mergeCell ref="B78:E78"/>
    <mergeCell ref="B79:E79"/>
    <mergeCell ref="B80:E80"/>
    <mergeCell ref="F81:I81"/>
    <mergeCell ref="F89:I89"/>
    <mergeCell ref="F90:I90"/>
    <mergeCell ref="F91:I91"/>
    <mergeCell ref="F92:I92"/>
    <mergeCell ref="F93:I93"/>
  </mergeCells>
  <printOptions horizontalCentered="1"/>
  <pageMargins left="0.39370078740157483" right="0.39370078740157483" top="0.6" bottom="0.6" header="0" footer="0"/>
  <pageSetup paperSize="9" fitToHeight="0" orientation="landscape"/>
  <headerFooter>
    <oddFooter>&amp;C&amp;A -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00"/>
  <sheetViews>
    <sheetView workbookViewId="0">
      <pane ySplit="5" topLeftCell="A57" activePane="bottomLeft" state="frozen"/>
      <selection pane="bottomLeft" activeCell="G49" sqref="G49"/>
    </sheetView>
  </sheetViews>
  <sheetFormatPr defaultColWidth="12.59765625" defaultRowHeight="15" customHeight="1" x14ac:dyDescent="0.25"/>
  <cols>
    <col min="1" max="1" width="6.5" customWidth="1"/>
    <col min="2" max="2" width="35" customWidth="1"/>
    <col min="3" max="3" width="12" customWidth="1"/>
    <col min="4" max="5" width="11.09765625" customWidth="1"/>
    <col min="6" max="6" width="12" customWidth="1"/>
    <col min="7" max="7" width="10.59765625" customWidth="1"/>
    <col min="8" max="8" width="9.69921875" customWidth="1"/>
    <col min="9" max="9" width="10.19921875" customWidth="1"/>
    <col min="10" max="10" width="9.59765625" customWidth="1"/>
    <col min="11" max="24" width="7.69921875" customWidth="1"/>
  </cols>
  <sheetData>
    <row r="1" spans="1:24" ht="14.25" customHeight="1" x14ac:dyDescent="0.3">
      <c r="A1" s="72" t="s">
        <v>382</v>
      </c>
      <c r="B1" s="302" t="s">
        <v>383</v>
      </c>
      <c r="C1" s="218"/>
      <c r="D1" s="218"/>
      <c r="E1" s="218"/>
      <c r="F1" s="218"/>
      <c r="G1" s="218"/>
      <c r="H1" s="218"/>
      <c r="I1" s="218"/>
      <c r="K1" s="73"/>
    </row>
    <row r="2" spans="1:24" ht="14.25" customHeight="1" x14ac:dyDescent="0.25">
      <c r="A2" s="74" t="s">
        <v>30</v>
      </c>
      <c r="B2" s="74" t="s">
        <v>122</v>
      </c>
      <c r="C2" s="74" t="s">
        <v>123</v>
      </c>
      <c r="D2" s="74" t="s">
        <v>124</v>
      </c>
      <c r="E2" s="74" t="s">
        <v>125</v>
      </c>
      <c r="F2" s="74" t="s">
        <v>126</v>
      </c>
      <c r="G2" s="74" t="s">
        <v>127</v>
      </c>
      <c r="H2" s="74" t="s">
        <v>128</v>
      </c>
      <c r="I2" s="74" t="s">
        <v>129</v>
      </c>
    </row>
    <row r="3" spans="1:24" ht="17.25" customHeight="1" x14ac:dyDescent="0.25">
      <c r="A3" s="303" t="s">
        <v>130</v>
      </c>
      <c r="B3" s="303" t="s">
        <v>131</v>
      </c>
      <c r="C3" s="303" t="str">
        <f>'4'!C3</f>
        <v>Užpildykite 1.1.2 punktą</v>
      </c>
      <c r="D3" s="304" t="s">
        <v>132</v>
      </c>
      <c r="E3" s="218"/>
      <c r="F3" s="215"/>
      <c r="G3" s="304" t="s">
        <v>133</v>
      </c>
      <c r="H3" s="218"/>
      <c r="I3" s="218"/>
    </row>
    <row r="4" spans="1:24" ht="14.25" customHeight="1" x14ac:dyDescent="0.25">
      <c r="A4" s="205"/>
      <c r="B4" s="205"/>
      <c r="C4" s="205"/>
      <c r="D4" s="29" t="s">
        <v>134</v>
      </c>
      <c r="E4" s="29" t="s">
        <v>135</v>
      </c>
      <c r="F4" s="29" t="s">
        <v>136</v>
      </c>
      <c r="G4" s="29" t="s">
        <v>137</v>
      </c>
      <c r="H4" s="29" t="s">
        <v>135</v>
      </c>
      <c r="I4" s="29" t="s">
        <v>136</v>
      </c>
    </row>
    <row r="5" spans="1:24" ht="24" customHeight="1" x14ac:dyDescent="0.25">
      <c r="A5" s="206"/>
      <c r="B5" s="206"/>
      <c r="C5" s="206"/>
      <c r="D5" s="29" t="b">
        <f>'4'!D5</f>
        <v>0</v>
      </c>
      <c r="E5" s="29">
        <f>'4'!E5</f>
        <v>0</v>
      </c>
      <c r="F5" s="29">
        <f>'4'!F5</f>
        <v>0</v>
      </c>
      <c r="G5" s="29">
        <f>'4'!G5</f>
        <v>1</v>
      </c>
      <c r="H5" s="29">
        <f>'4'!H5</f>
        <v>2</v>
      </c>
      <c r="I5" s="29">
        <f>'4'!I5</f>
        <v>3</v>
      </c>
    </row>
    <row r="6" spans="1:24" ht="14.25" customHeight="1" x14ac:dyDescent="0.25">
      <c r="A6" s="75"/>
      <c r="B6" s="305" t="s">
        <v>384</v>
      </c>
      <c r="C6" s="218"/>
      <c r="D6" s="218"/>
      <c r="E6" s="218"/>
      <c r="F6" s="218"/>
      <c r="G6" s="218"/>
      <c r="H6" s="218"/>
      <c r="I6" s="218"/>
    </row>
    <row r="7" spans="1:24" ht="14.25" customHeight="1" x14ac:dyDescent="0.3">
      <c r="A7" s="76"/>
      <c r="B7" s="77" t="s">
        <v>385</v>
      </c>
      <c r="C7" s="78">
        <f t="shared" ref="C7:I7" si="0">SUM(C8,C23,C41)</f>
        <v>0</v>
      </c>
      <c r="D7" s="78">
        <f t="shared" si="0"/>
        <v>0</v>
      </c>
      <c r="E7" s="78">
        <f t="shared" si="0"/>
        <v>0</v>
      </c>
      <c r="F7" s="78">
        <f t="shared" si="0"/>
        <v>0</v>
      </c>
      <c r="G7" s="78">
        <f t="shared" si="0"/>
        <v>0</v>
      </c>
      <c r="H7" s="78">
        <f t="shared" si="0"/>
        <v>0</v>
      </c>
      <c r="I7" s="78">
        <f t="shared" si="0"/>
        <v>0</v>
      </c>
      <c r="J7" s="57"/>
      <c r="K7" s="57"/>
      <c r="L7" s="57"/>
      <c r="M7" s="57"/>
      <c r="N7" s="57"/>
      <c r="O7" s="57"/>
      <c r="P7" s="57"/>
      <c r="Q7" s="57"/>
      <c r="R7" s="57"/>
      <c r="S7" s="57"/>
      <c r="T7" s="57"/>
      <c r="U7" s="57"/>
      <c r="V7" s="57"/>
      <c r="W7" s="57"/>
      <c r="X7" s="57"/>
    </row>
    <row r="8" spans="1:24" ht="14.25" customHeight="1" x14ac:dyDescent="0.3">
      <c r="A8" s="79" t="s">
        <v>386</v>
      </c>
      <c r="B8" s="80" t="s">
        <v>387</v>
      </c>
      <c r="C8" s="81">
        <f t="shared" ref="C8:I8" si="1">SUM(C9,C10,C18,C19)</f>
        <v>0</v>
      </c>
      <c r="D8" s="81">
        <f t="shared" si="1"/>
        <v>0</v>
      </c>
      <c r="E8" s="81">
        <f t="shared" si="1"/>
        <v>0</v>
      </c>
      <c r="F8" s="81">
        <f t="shared" si="1"/>
        <v>0</v>
      </c>
      <c r="G8" s="81">
        <f t="shared" si="1"/>
        <v>0</v>
      </c>
      <c r="H8" s="81">
        <f t="shared" si="1"/>
        <v>0</v>
      </c>
      <c r="I8" s="81">
        <f t="shared" si="1"/>
        <v>0</v>
      </c>
      <c r="J8" s="57"/>
      <c r="K8" s="57"/>
      <c r="L8" s="57"/>
      <c r="M8" s="57"/>
      <c r="N8" s="57"/>
      <c r="O8" s="57"/>
      <c r="P8" s="57"/>
      <c r="Q8" s="57"/>
      <c r="R8" s="57"/>
      <c r="S8" s="57"/>
      <c r="T8" s="57"/>
      <c r="U8" s="57"/>
      <c r="V8" s="57"/>
      <c r="W8" s="57"/>
      <c r="X8" s="57"/>
    </row>
    <row r="9" spans="1:24" ht="14.25" customHeight="1" x14ac:dyDescent="0.3">
      <c r="A9" s="82" t="s">
        <v>3</v>
      </c>
      <c r="B9" s="83" t="s">
        <v>388</v>
      </c>
      <c r="C9" s="84"/>
      <c r="D9" s="84"/>
      <c r="E9" s="84"/>
      <c r="F9" s="84"/>
      <c r="G9" s="84"/>
      <c r="H9" s="84"/>
      <c r="I9" s="84"/>
      <c r="J9" s="85"/>
      <c r="K9" s="73"/>
      <c r="L9" s="85"/>
      <c r="M9" s="85"/>
      <c r="N9" s="85"/>
      <c r="O9" s="85"/>
      <c r="P9" s="85"/>
      <c r="Q9" s="85"/>
      <c r="R9" s="85"/>
      <c r="S9" s="85"/>
      <c r="T9" s="85"/>
      <c r="U9" s="85"/>
      <c r="V9" s="85"/>
      <c r="W9" s="85"/>
      <c r="X9" s="85"/>
    </row>
    <row r="10" spans="1:24" ht="14.25" customHeight="1" x14ac:dyDescent="0.3">
      <c r="A10" s="82" t="s">
        <v>70</v>
      </c>
      <c r="B10" s="83" t="s">
        <v>389</v>
      </c>
      <c r="C10" s="86">
        <f t="shared" ref="C10:I10" si="2">SUM(C11:C16,C17)</f>
        <v>0</v>
      </c>
      <c r="D10" s="86">
        <f>SUM(D11:D16,D17)</f>
        <v>0</v>
      </c>
      <c r="E10" s="86">
        <f t="shared" si="2"/>
        <v>0</v>
      </c>
      <c r="F10" s="86">
        <f t="shared" si="2"/>
        <v>0</v>
      </c>
      <c r="G10" s="86">
        <f t="shared" si="2"/>
        <v>0</v>
      </c>
      <c r="H10" s="86">
        <f t="shared" si="2"/>
        <v>0</v>
      </c>
      <c r="I10" s="86">
        <f t="shared" si="2"/>
        <v>0</v>
      </c>
      <c r="J10" s="85"/>
      <c r="K10" s="85"/>
      <c r="L10" s="85"/>
      <c r="M10" s="85"/>
      <c r="N10" s="85"/>
      <c r="O10" s="85"/>
      <c r="P10" s="85"/>
      <c r="Q10" s="85"/>
      <c r="R10" s="85"/>
      <c r="S10" s="85"/>
      <c r="T10" s="85"/>
      <c r="U10" s="85"/>
      <c r="V10" s="85"/>
      <c r="W10" s="85"/>
      <c r="X10" s="85"/>
    </row>
    <row r="11" spans="1:24" ht="14.25" customHeight="1" x14ac:dyDescent="0.25">
      <c r="A11" s="87" t="s">
        <v>76</v>
      </c>
      <c r="B11" s="88" t="s">
        <v>227</v>
      </c>
      <c r="C11" s="89">
        <f>'4'!C85</f>
        <v>0</v>
      </c>
      <c r="D11" s="89">
        <f>'4'!D85</f>
        <v>0</v>
      </c>
      <c r="E11" s="89">
        <f>'4'!E85</f>
        <v>0</v>
      </c>
      <c r="F11" s="89">
        <f>'4'!F85</f>
        <v>0</v>
      </c>
      <c r="G11" s="89">
        <f>'4'!G85</f>
        <v>0</v>
      </c>
      <c r="H11" s="89">
        <f>'4'!H85</f>
        <v>0</v>
      </c>
      <c r="I11" s="89">
        <f>'4'!I85</f>
        <v>0</v>
      </c>
    </row>
    <row r="12" spans="1:24" ht="14.25" customHeight="1" x14ac:dyDescent="0.25">
      <c r="A12" s="87" t="s">
        <v>96</v>
      </c>
      <c r="B12" s="88" t="s">
        <v>237</v>
      </c>
      <c r="C12" s="89">
        <f>'4'!C95</f>
        <v>0</v>
      </c>
      <c r="D12" s="89">
        <f>'4'!D95</f>
        <v>0</v>
      </c>
      <c r="E12" s="89">
        <f>'4'!E95</f>
        <v>0</v>
      </c>
      <c r="F12" s="89">
        <f>'4'!F95</f>
        <v>0</v>
      </c>
      <c r="G12" s="89">
        <f>'4'!G95</f>
        <v>0</v>
      </c>
      <c r="H12" s="89">
        <f>'4'!H95</f>
        <v>0</v>
      </c>
      <c r="I12" s="89">
        <f>'4'!I95</f>
        <v>0</v>
      </c>
    </row>
    <row r="13" spans="1:24" ht="14.25" customHeight="1" x14ac:dyDescent="0.25">
      <c r="A13" s="87" t="s">
        <v>390</v>
      </c>
      <c r="B13" s="88" t="s">
        <v>247</v>
      </c>
      <c r="C13" s="89">
        <f>'4'!C105</f>
        <v>0</v>
      </c>
      <c r="D13" s="89">
        <f>'4'!D105</f>
        <v>0</v>
      </c>
      <c r="E13" s="89">
        <f>'4'!E105</f>
        <v>0</v>
      </c>
      <c r="F13" s="89">
        <f>'4'!F105</f>
        <v>0</v>
      </c>
      <c r="G13" s="89">
        <f>'4'!G105</f>
        <v>0</v>
      </c>
      <c r="H13" s="89">
        <f>'4'!H105</f>
        <v>0</v>
      </c>
      <c r="I13" s="89">
        <f>'4'!I105</f>
        <v>0</v>
      </c>
    </row>
    <row r="14" spans="1:24" ht="14.25" customHeight="1" x14ac:dyDescent="0.25">
      <c r="A14" s="87" t="s">
        <v>391</v>
      </c>
      <c r="B14" s="88" t="s">
        <v>248</v>
      </c>
      <c r="C14" s="89">
        <f>'4'!C115</f>
        <v>0</v>
      </c>
      <c r="D14" s="89">
        <f>'4'!D115</f>
        <v>0</v>
      </c>
      <c r="E14" s="89">
        <f>'4'!E115</f>
        <v>0</v>
      </c>
      <c r="F14" s="89">
        <f>'4'!F115</f>
        <v>0</v>
      </c>
      <c r="G14" s="89">
        <f>'4'!G115</f>
        <v>0</v>
      </c>
      <c r="H14" s="89">
        <f>'4'!H115</f>
        <v>0</v>
      </c>
      <c r="I14" s="89">
        <f>'4'!I115</f>
        <v>0</v>
      </c>
    </row>
    <row r="15" spans="1:24" ht="14.25" customHeight="1" x14ac:dyDescent="0.25">
      <c r="A15" s="87" t="s">
        <v>392</v>
      </c>
      <c r="B15" s="88" t="s">
        <v>393</v>
      </c>
      <c r="C15" s="89">
        <f>'4'!C125</f>
        <v>0</v>
      </c>
      <c r="D15" s="89">
        <f>'4'!D125</f>
        <v>0</v>
      </c>
      <c r="E15" s="89">
        <f>'4'!E125</f>
        <v>0</v>
      </c>
      <c r="F15" s="89">
        <f>'4'!F125</f>
        <v>0</v>
      </c>
      <c r="G15" s="89">
        <f>'4'!G125</f>
        <v>0</v>
      </c>
      <c r="H15" s="89">
        <f>'4'!H125</f>
        <v>0</v>
      </c>
      <c r="I15" s="89">
        <f>'4'!I125</f>
        <v>0</v>
      </c>
    </row>
    <row r="16" spans="1:24" ht="14.25" customHeight="1" x14ac:dyDescent="0.3">
      <c r="A16" s="87" t="s">
        <v>394</v>
      </c>
      <c r="B16" s="88" t="s">
        <v>395</v>
      </c>
      <c r="C16" s="41"/>
      <c r="D16" s="41"/>
      <c r="E16" s="41"/>
      <c r="F16" s="41"/>
      <c r="G16" s="41"/>
      <c r="H16" s="41"/>
      <c r="I16" s="41"/>
      <c r="K16" s="73"/>
    </row>
    <row r="17" spans="1:24" ht="14.25" customHeight="1" x14ac:dyDescent="0.25">
      <c r="A17" s="87" t="s">
        <v>396</v>
      </c>
      <c r="B17" s="88" t="s">
        <v>397</v>
      </c>
      <c r="C17" s="41"/>
      <c r="D17" s="41"/>
      <c r="E17" s="41"/>
      <c r="F17" s="41"/>
      <c r="G17" s="41"/>
      <c r="H17" s="41"/>
      <c r="I17" s="41"/>
    </row>
    <row r="18" spans="1:24" ht="14.25" customHeight="1" x14ac:dyDescent="0.3">
      <c r="A18" s="82" t="s">
        <v>102</v>
      </c>
      <c r="B18" s="83" t="s">
        <v>398</v>
      </c>
      <c r="C18" s="84"/>
      <c r="D18" s="84"/>
      <c r="E18" s="84"/>
      <c r="F18" s="84"/>
      <c r="G18" s="84"/>
      <c r="H18" s="84"/>
      <c r="I18" s="84"/>
      <c r="J18" s="85"/>
      <c r="K18" s="73"/>
      <c r="L18" s="85"/>
      <c r="M18" s="85"/>
      <c r="N18" s="85"/>
      <c r="O18" s="85"/>
      <c r="P18" s="85"/>
      <c r="Q18" s="85"/>
      <c r="R18" s="85"/>
      <c r="S18" s="85"/>
      <c r="T18" s="85"/>
      <c r="U18" s="85"/>
      <c r="V18" s="85"/>
      <c r="W18" s="85"/>
      <c r="X18" s="85"/>
    </row>
    <row r="19" spans="1:24" ht="14.25" customHeight="1" x14ac:dyDescent="0.3">
      <c r="A19" s="82" t="s">
        <v>399</v>
      </c>
      <c r="B19" s="83" t="s">
        <v>400</v>
      </c>
      <c r="C19" s="86">
        <f t="shared" ref="C19:I19" si="3">SUM(C20:C22)</f>
        <v>0</v>
      </c>
      <c r="D19" s="86">
        <f t="shared" si="3"/>
        <v>0</v>
      </c>
      <c r="E19" s="86">
        <f t="shared" si="3"/>
        <v>0</v>
      </c>
      <c r="F19" s="86">
        <f t="shared" si="3"/>
        <v>0</v>
      </c>
      <c r="G19" s="86">
        <f t="shared" si="3"/>
        <v>0</v>
      </c>
      <c r="H19" s="86">
        <f t="shared" si="3"/>
        <v>0</v>
      </c>
      <c r="I19" s="86">
        <f t="shared" si="3"/>
        <v>0</v>
      </c>
      <c r="J19" s="85"/>
      <c r="K19" s="85"/>
      <c r="L19" s="85"/>
      <c r="M19" s="85"/>
      <c r="N19" s="85"/>
      <c r="O19" s="85"/>
      <c r="P19" s="85"/>
      <c r="Q19" s="85"/>
      <c r="R19" s="85"/>
      <c r="S19" s="85"/>
      <c r="T19" s="85"/>
      <c r="U19" s="85"/>
      <c r="V19" s="85"/>
      <c r="W19" s="85"/>
      <c r="X19" s="85"/>
    </row>
    <row r="20" spans="1:24" ht="14.25" customHeight="1" x14ac:dyDescent="0.25">
      <c r="A20" s="87" t="s">
        <v>138</v>
      </c>
      <c r="B20" s="88" t="s">
        <v>401</v>
      </c>
      <c r="C20" s="41"/>
      <c r="D20" s="41"/>
      <c r="E20" s="41"/>
      <c r="F20" s="41"/>
      <c r="G20" s="41"/>
      <c r="H20" s="41"/>
      <c r="I20" s="41"/>
    </row>
    <row r="21" spans="1:24" ht="14.25" customHeight="1" x14ac:dyDescent="0.25">
      <c r="A21" s="87" t="s">
        <v>169</v>
      </c>
      <c r="B21" s="88" t="s">
        <v>402</v>
      </c>
      <c r="C21" s="41"/>
      <c r="D21" s="41"/>
      <c r="E21" s="41"/>
      <c r="F21" s="41"/>
      <c r="G21" s="41"/>
      <c r="H21" s="41"/>
      <c r="I21" s="41"/>
    </row>
    <row r="22" spans="1:24" ht="14.25" customHeight="1" x14ac:dyDescent="0.25">
      <c r="A22" s="87" t="s">
        <v>204</v>
      </c>
      <c r="B22" s="88" t="s">
        <v>403</v>
      </c>
      <c r="C22" s="41"/>
      <c r="D22" s="41"/>
      <c r="E22" s="41"/>
      <c r="F22" s="41"/>
      <c r="G22" s="41"/>
      <c r="H22" s="41"/>
      <c r="I22" s="41"/>
    </row>
    <row r="23" spans="1:24" ht="14.25" customHeight="1" x14ac:dyDescent="0.3">
      <c r="A23" s="79" t="s">
        <v>404</v>
      </c>
      <c r="B23" s="80" t="s">
        <v>405</v>
      </c>
      <c r="C23" s="81">
        <f t="shared" ref="C23:I23" si="4">SUM(C24,C32,C37,C40)</f>
        <v>0</v>
      </c>
      <c r="D23" s="81">
        <f t="shared" si="4"/>
        <v>0</v>
      </c>
      <c r="E23" s="81">
        <f t="shared" si="4"/>
        <v>0</v>
      </c>
      <c r="F23" s="81">
        <f t="shared" si="4"/>
        <v>0</v>
      </c>
      <c r="G23" s="81">
        <f t="shared" si="4"/>
        <v>0</v>
      </c>
      <c r="H23" s="81">
        <f t="shared" si="4"/>
        <v>0</v>
      </c>
      <c r="I23" s="81">
        <f t="shared" si="4"/>
        <v>0</v>
      </c>
      <c r="J23" s="57"/>
      <c r="K23" s="57"/>
      <c r="L23" s="57"/>
      <c r="M23" s="57"/>
      <c r="N23" s="57"/>
      <c r="O23" s="57"/>
      <c r="P23" s="57"/>
      <c r="Q23" s="57"/>
      <c r="R23" s="57"/>
      <c r="S23" s="57"/>
      <c r="T23" s="57"/>
      <c r="U23" s="57"/>
      <c r="V23" s="57"/>
      <c r="W23" s="57"/>
      <c r="X23" s="57"/>
    </row>
    <row r="24" spans="1:24" ht="14.25" customHeight="1" x14ac:dyDescent="0.3">
      <c r="A24" s="82" t="s">
        <v>3</v>
      </c>
      <c r="B24" s="83" t="s">
        <v>406</v>
      </c>
      <c r="C24" s="86">
        <f t="shared" ref="C24:I24" si="5">SUM(C25:C31)</f>
        <v>0</v>
      </c>
      <c r="D24" s="86">
        <f t="shared" si="5"/>
        <v>0</v>
      </c>
      <c r="E24" s="86">
        <f t="shared" si="5"/>
        <v>0</v>
      </c>
      <c r="F24" s="86">
        <f t="shared" si="5"/>
        <v>0</v>
      </c>
      <c r="G24" s="86">
        <f t="shared" si="5"/>
        <v>0</v>
      </c>
      <c r="H24" s="86">
        <f t="shared" si="5"/>
        <v>0</v>
      </c>
      <c r="I24" s="86">
        <f t="shared" si="5"/>
        <v>0</v>
      </c>
      <c r="J24" s="85"/>
      <c r="K24" s="85"/>
      <c r="L24" s="85"/>
      <c r="M24" s="85"/>
      <c r="N24" s="85"/>
      <c r="O24" s="85"/>
      <c r="P24" s="85"/>
      <c r="Q24" s="85"/>
      <c r="R24" s="85"/>
      <c r="S24" s="85"/>
      <c r="T24" s="85"/>
      <c r="U24" s="85"/>
      <c r="V24" s="85"/>
      <c r="W24" s="85"/>
      <c r="X24" s="85"/>
    </row>
    <row r="25" spans="1:24" ht="14.25" customHeight="1" x14ac:dyDescent="0.25">
      <c r="A25" s="87" t="s">
        <v>5</v>
      </c>
      <c r="B25" s="88" t="s">
        <v>407</v>
      </c>
      <c r="C25" s="41"/>
      <c r="D25" s="33"/>
      <c r="E25" s="33"/>
      <c r="F25" s="33"/>
      <c r="G25" s="33"/>
      <c r="H25" s="33"/>
      <c r="I25" s="33"/>
    </row>
    <row r="26" spans="1:24" ht="14.25" customHeight="1" x14ac:dyDescent="0.25">
      <c r="A26" s="87" t="s">
        <v>34</v>
      </c>
      <c r="B26" s="88" t="s">
        <v>408</v>
      </c>
      <c r="C26" s="41"/>
      <c r="D26" s="41"/>
      <c r="E26" s="41"/>
      <c r="F26" s="41"/>
      <c r="G26" s="41"/>
      <c r="H26" s="41"/>
      <c r="I26" s="41"/>
    </row>
    <row r="27" spans="1:24" ht="14.25" customHeight="1" x14ac:dyDescent="0.25">
      <c r="A27" s="87" t="s">
        <v>49</v>
      </c>
      <c r="B27" s="88" t="s">
        <v>409</v>
      </c>
      <c r="C27" s="41"/>
      <c r="D27" s="41"/>
      <c r="E27" s="41"/>
      <c r="F27" s="41"/>
      <c r="G27" s="41"/>
      <c r="H27" s="41"/>
      <c r="I27" s="41"/>
    </row>
    <row r="28" spans="1:24" ht="14.25" customHeight="1" x14ac:dyDescent="0.25">
      <c r="A28" s="87" t="s">
        <v>63</v>
      </c>
      <c r="B28" s="88" t="s">
        <v>410</v>
      </c>
      <c r="C28" s="41"/>
      <c r="D28" s="41"/>
      <c r="E28" s="41"/>
      <c r="F28" s="41"/>
      <c r="G28" s="41"/>
      <c r="H28" s="41"/>
      <c r="I28" s="41"/>
    </row>
    <row r="29" spans="1:24" ht="14.25" customHeight="1" x14ac:dyDescent="0.25">
      <c r="A29" s="87" t="s">
        <v>411</v>
      </c>
      <c r="B29" s="88" t="s">
        <v>402</v>
      </c>
      <c r="C29" s="41"/>
      <c r="D29" s="41"/>
      <c r="E29" s="41"/>
      <c r="F29" s="41"/>
      <c r="G29" s="41"/>
      <c r="H29" s="41"/>
      <c r="I29" s="41"/>
    </row>
    <row r="30" spans="1:24" ht="14.25" customHeight="1" x14ac:dyDescent="0.25">
      <c r="A30" s="87" t="s">
        <v>412</v>
      </c>
      <c r="B30" s="88" t="s">
        <v>413</v>
      </c>
      <c r="C30" s="41"/>
      <c r="D30" s="41"/>
      <c r="E30" s="41"/>
      <c r="F30" s="41"/>
      <c r="G30" s="41"/>
      <c r="H30" s="41"/>
      <c r="I30" s="41"/>
    </row>
    <row r="31" spans="1:24" ht="14.25" customHeight="1" x14ac:dyDescent="0.25">
      <c r="A31" s="87" t="s">
        <v>414</v>
      </c>
      <c r="B31" s="88" t="s">
        <v>415</v>
      </c>
      <c r="C31" s="41"/>
      <c r="D31" s="127"/>
      <c r="E31" s="41"/>
      <c r="F31" s="41"/>
      <c r="G31" s="41"/>
      <c r="H31" s="41"/>
      <c r="I31" s="41"/>
    </row>
    <row r="32" spans="1:24" ht="14.25" customHeight="1" x14ac:dyDescent="0.3">
      <c r="A32" s="82" t="s">
        <v>70</v>
      </c>
      <c r="B32" s="83" t="s">
        <v>416</v>
      </c>
      <c r="C32" s="86">
        <f t="shared" ref="C32:I32" si="6">SUM(C33:C36)</f>
        <v>0</v>
      </c>
      <c r="D32" s="86">
        <f t="shared" si="6"/>
        <v>0</v>
      </c>
      <c r="E32" s="86">
        <f t="shared" si="6"/>
        <v>0</v>
      </c>
      <c r="F32" s="86">
        <f t="shared" si="6"/>
        <v>0</v>
      </c>
      <c r="G32" s="86">
        <f t="shared" si="6"/>
        <v>0</v>
      </c>
      <c r="H32" s="86">
        <f t="shared" si="6"/>
        <v>0</v>
      </c>
      <c r="I32" s="86">
        <f t="shared" si="6"/>
        <v>0</v>
      </c>
      <c r="J32" s="85"/>
      <c r="K32" s="85"/>
      <c r="L32" s="85"/>
      <c r="M32" s="85"/>
      <c r="N32" s="85"/>
      <c r="O32" s="85"/>
      <c r="P32" s="85"/>
      <c r="Q32" s="85"/>
      <c r="R32" s="85"/>
      <c r="S32" s="85"/>
      <c r="T32" s="85"/>
      <c r="U32" s="85"/>
      <c r="V32" s="85"/>
      <c r="W32" s="85"/>
      <c r="X32" s="85"/>
    </row>
    <row r="33" spans="1:24" ht="14.25" customHeight="1" x14ac:dyDescent="0.25">
      <c r="A33" s="87" t="s">
        <v>76</v>
      </c>
      <c r="B33" s="88" t="s">
        <v>417</v>
      </c>
      <c r="C33" s="41"/>
      <c r="D33" s="33"/>
      <c r="E33" s="33"/>
      <c r="F33" s="33"/>
      <c r="G33" s="33"/>
      <c r="H33" s="33"/>
      <c r="I33" s="33"/>
    </row>
    <row r="34" spans="1:24" ht="14.25" customHeight="1" x14ac:dyDescent="0.25">
      <c r="A34" s="87" t="s">
        <v>96</v>
      </c>
      <c r="B34" s="88" t="s">
        <v>418</v>
      </c>
      <c r="C34" s="41"/>
      <c r="D34" s="41"/>
      <c r="E34" s="41"/>
      <c r="F34" s="41"/>
      <c r="G34" s="41"/>
      <c r="H34" s="41"/>
      <c r="I34" s="41"/>
    </row>
    <row r="35" spans="1:24" ht="14.25" customHeight="1" x14ac:dyDescent="0.25">
      <c r="A35" s="87" t="s">
        <v>390</v>
      </c>
      <c r="B35" s="88" t="s">
        <v>419</v>
      </c>
      <c r="C35" s="41"/>
      <c r="D35" s="41"/>
      <c r="E35" s="41"/>
      <c r="F35" s="41"/>
      <c r="G35" s="41"/>
      <c r="H35" s="41"/>
      <c r="I35" s="41"/>
    </row>
    <row r="36" spans="1:24" ht="14.25" customHeight="1" x14ac:dyDescent="0.25">
      <c r="A36" s="87" t="s">
        <v>391</v>
      </c>
      <c r="B36" s="88" t="s">
        <v>420</v>
      </c>
      <c r="C36" s="41"/>
      <c r="D36" s="41"/>
      <c r="E36" s="41"/>
      <c r="F36" s="41"/>
      <c r="G36" s="41"/>
      <c r="H36" s="41"/>
      <c r="I36" s="41"/>
    </row>
    <row r="37" spans="1:24" ht="14.25" customHeight="1" x14ac:dyDescent="0.3">
      <c r="A37" s="82" t="s">
        <v>102</v>
      </c>
      <c r="B37" s="83" t="s">
        <v>421</v>
      </c>
      <c r="C37" s="86">
        <f t="shared" ref="C37:I37" si="7">SUM(C38:C39)</f>
        <v>0</v>
      </c>
      <c r="D37" s="86">
        <f t="shared" si="7"/>
        <v>0</v>
      </c>
      <c r="E37" s="86">
        <f t="shared" si="7"/>
        <v>0</v>
      </c>
      <c r="F37" s="86">
        <f t="shared" si="7"/>
        <v>0</v>
      </c>
      <c r="G37" s="86">
        <f t="shared" si="7"/>
        <v>0</v>
      </c>
      <c r="H37" s="86">
        <f t="shared" si="7"/>
        <v>0</v>
      </c>
      <c r="I37" s="86">
        <f t="shared" si="7"/>
        <v>0</v>
      </c>
      <c r="J37" s="85"/>
      <c r="K37" s="85"/>
      <c r="L37" s="85"/>
      <c r="M37" s="85"/>
      <c r="N37" s="85"/>
      <c r="O37" s="85"/>
      <c r="P37" s="85"/>
      <c r="Q37" s="85"/>
      <c r="R37" s="85"/>
      <c r="S37" s="85"/>
      <c r="T37" s="85"/>
      <c r="U37" s="85"/>
      <c r="V37" s="85"/>
      <c r="W37" s="85"/>
      <c r="X37" s="85"/>
    </row>
    <row r="38" spans="1:24" ht="14.25" customHeight="1" x14ac:dyDescent="0.25">
      <c r="A38" s="87" t="s">
        <v>104</v>
      </c>
      <c r="B38" s="88" t="s">
        <v>422</v>
      </c>
      <c r="C38" s="41"/>
      <c r="D38" s="41"/>
      <c r="E38" s="41"/>
      <c r="F38" s="41"/>
      <c r="G38" s="41"/>
      <c r="H38" s="41"/>
      <c r="I38" s="41"/>
    </row>
    <row r="39" spans="1:24" ht="14.25" customHeight="1" x14ac:dyDescent="0.25">
      <c r="A39" s="87" t="s">
        <v>107</v>
      </c>
      <c r="B39" s="88" t="s">
        <v>423</v>
      </c>
      <c r="C39" s="41"/>
      <c r="D39" s="41"/>
      <c r="E39" s="41"/>
      <c r="F39" s="41"/>
      <c r="G39" s="41"/>
      <c r="H39" s="41"/>
      <c r="I39" s="41"/>
    </row>
    <row r="40" spans="1:24" ht="14.25" customHeight="1" x14ac:dyDescent="0.3">
      <c r="A40" s="82" t="s">
        <v>120</v>
      </c>
      <c r="B40" s="83" t="s">
        <v>424</v>
      </c>
      <c r="C40" s="86">
        <f t="shared" ref="C40" si="8">C143</f>
        <v>0</v>
      </c>
      <c r="D40" s="86">
        <f>D143</f>
        <v>0</v>
      </c>
      <c r="E40" s="86">
        <f t="shared" ref="E40:I40" si="9">E143</f>
        <v>0</v>
      </c>
      <c r="F40" s="86">
        <f t="shared" si="9"/>
        <v>0</v>
      </c>
      <c r="G40" s="86">
        <f t="shared" si="9"/>
        <v>0</v>
      </c>
      <c r="H40" s="86">
        <f t="shared" si="9"/>
        <v>0</v>
      </c>
      <c r="I40" s="86">
        <f t="shared" si="9"/>
        <v>0</v>
      </c>
      <c r="J40" s="85"/>
      <c r="K40" s="85"/>
      <c r="L40" s="85"/>
      <c r="M40" s="85"/>
      <c r="N40" s="85"/>
      <c r="O40" s="85"/>
      <c r="P40" s="85"/>
      <c r="Q40" s="85"/>
      <c r="R40" s="85"/>
      <c r="S40" s="85"/>
      <c r="T40" s="85"/>
      <c r="U40" s="85"/>
      <c r="V40" s="85"/>
      <c r="W40" s="85"/>
      <c r="X40" s="85"/>
    </row>
    <row r="41" spans="1:24" ht="30" customHeight="1" x14ac:dyDescent="0.3">
      <c r="A41" s="79" t="s">
        <v>425</v>
      </c>
      <c r="B41" s="80" t="s">
        <v>426</v>
      </c>
      <c r="C41" s="91"/>
      <c r="D41" s="91"/>
      <c r="E41" s="91"/>
      <c r="F41" s="91"/>
      <c r="G41" s="91"/>
      <c r="H41" s="91"/>
      <c r="I41" s="91"/>
      <c r="J41" s="57"/>
      <c r="K41" s="57"/>
      <c r="L41" s="57"/>
      <c r="M41" s="57"/>
      <c r="N41" s="57"/>
      <c r="O41" s="57"/>
      <c r="P41" s="57"/>
      <c r="Q41" s="57"/>
      <c r="R41" s="57"/>
      <c r="S41" s="57"/>
      <c r="T41" s="57"/>
      <c r="U41" s="57"/>
      <c r="V41" s="57"/>
      <c r="W41" s="57"/>
      <c r="X41" s="57"/>
    </row>
    <row r="42" spans="1:24" ht="14.25" customHeight="1" x14ac:dyDescent="0.3">
      <c r="A42" s="76"/>
      <c r="B42" s="77" t="s">
        <v>427</v>
      </c>
      <c r="C42" s="78">
        <f t="shared" ref="C42:I42" si="10">SUM(C43,C50,C51,C52,C65)</f>
        <v>0</v>
      </c>
      <c r="D42" s="78">
        <f t="shared" si="10"/>
        <v>0</v>
      </c>
      <c r="E42" s="78">
        <f t="shared" si="10"/>
        <v>0</v>
      </c>
      <c r="F42" s="78">
        <f t="shared" si="10"/>
        <v>0</v>
      </c>
      <c r="G42" s="78">
        <f t="shared" si="10"/>
        <v>0</v>
      </c>
      <c r="H42" s="78">
        <f t="shared" si="10"/>
        <v>0</v>
      </c>
      <c r="I42" s="78">
        <f t="shared" si="10"/>
        <v>0</v>
      </c>
      <c r="J42" s="57"/>
      <c r="K42" s="57"/>
      <c r="L42" s="57"/>
      <c r="M42" s="57"/>
      <c r="N42" s="57"/>
      <c r="O42" s="57"/>
      <c r="P42" s="57"/>
      <c r="Q42" s="57"/>
      <c r="R42" s="57"/>
      <c r="S42" s="57"/>
      <c r="T42" s="57"/>
      <c r="U42" s="57"/>
      <c r="V42" s="57"/>
      <c r="W42" s="57"/>
      <c r="X42" s="57"/>
    </row>
    <row r="43" spans="1:24" ht="14.25" customHeight="1" x14ac:dyDescent="0.3">
      <c r="A43" s="79" t="s">
        <v>428</v>
      </c>
      <c r="B43" s="80" t="s">
        <v>429</v>
      </c>
      <c r="C43" s="92">
        <f t="shared" ref="C43:I43" si="11">+C44+C47</f>
        <v>0</v>
      </c>
      <c r="D43" s="92">
        <f t="shared" si="11"/>
        <v>0</v>
      </c>
      <c r="E43" s="92">
        <f t="shared" si="11"/>
        <v>0</v>
      </c>
      <c r="F43" s="92">
        <f t="shared" si="11"/>
        <v>0</v>
      </c>
      <c r="G43" s="92">
        <f t="shared" si="11"/>
        <v>0</v>
      </c>
      <c r="H43" s="92">
        <f t="shared" si="11"/>
        <v>0</v>
      </c>
      <c r="I43" s="92">
        <f t="shared" si="11"/>
        <v>0</v>
      </c>
      <c r="J43" s="57"/>
      <c r="K43" s="93"/>
      <c r="L43" s="57"/>
      <c r="M43" s="57"/>
      <c r="N43" s="57"/>
      <c r="O43" s="57"/>
      <c r="P43" s="57"/>
      <c r="Q43" s="57"/>
      <c r="R43" s="57"/>
      <c r="S43" s="57"/>
      <c r="T43" s="57"/>
      <c r="U43" s="57"/>
      <c r="V43" s="57"/>
      <c r="W43" s="57"/>
      <c r="X43" s="57"/>
    </row>
    <row r="44" spans="1:24" ht="14.25" customHeight="1" x14ac:dyDescent="0.3">
      <c r="A44" s="82" t="s">
        <v>430</v>
      </c>
      <c r="B44" s="83" t="s">
        <v>431</v>
      </c>
      <c r="C44" s="94">
        <f t="shared" ref="C44:I44" si="12">SUM(C45:C46)</f>
        <v>0</v>
      </c>
      <c r="D44" s="94">
        <f t="shared" si="12"/>
        <v>0</v>
      </c>
      <c r="E44" s="94">
        <f t="shared" si="12"/>
        <v>0</v>
      </c>
      <c r="F44" s="94">
        <f t="shared" si="12"/>
        <v>0</v>
      </c>
      <c r="G44" s="94">
        <f t="shared" si="12"/>
        <v>0</v>
      </c>
      <c r="H44" s="94">
        <f t="shared" si="12"/>
        <v>0</v>
      </c>
      <c r="I44" s="94">
        <f t="shared" si="12"/>
        <v>0</v>
      </c>
      <c r="J44" s="85"/>
      <c r="K44" s="85"/>
      <c r="L44" s="85"/>
      <c r="M44" s="85"/>
      <c r="N44" s="85"/>
      <c r="O44" s="85"/>
      <c r="P44" s="85"/>
      <c r="Q44" s="85"/>
      <c r="R44" s="85"/>
      <c r="S44" s="85"/>
      <c r="T44" s="85"/>
      <c r="U44" s="85"/>
      <c r="V44" s="85"/>
      <c r="W44" s="85"/>
      <c r="X44" s="85"/>
    </row>
    <row r="45" spans="1:24" ht="14.25" customHeight="1" x14ac:dyDescent="0.25">
      <c r="A45" s="87" t="s">
        <v>5</v>
      </c>
      <c r="B45" s="88" t="s">
        <v>432</v>
      </c>
      <c r="C45" s="95"/>
      <c r="D45" s="89">
        <f>C45+D122</f>
        <v>0</v>
      </c>
      <c r="E45" s="89">
        <f t="shared" ref="E45:F45" si="13">IF(E5&gt;0, +D45+E122, 0)</f>
        <v>0</v>
      </c>
      <c r="F45" s="89">
        <f t="shared" si="13"/>
        <v>0</v>
      </c>
      <c r="G45" s="89">
        <f>IF(F5&gt;0, +F45+G122, IF(E5&gt;0, +E45+G122, +D45+G122))</f>
        <v>0</v>
      </c>
      <c r="H45" s="89">
        <f>+G45+H122</f>
        <v>0</v>
      </c>
      <c r="I45" s="89">
        <f t="shared" ref="I45" si="14">+H45+I122</f>
        <v>0</v>
      </c>
    </row>
    <row r="46" spans="1:24" ht="14.25" customHeight="1" x14ac:dyDescent="0.3">
      <c r="A46" s="88" t="s">
        <v>34</v>
      </c>
      <c r="B46" s="88" t="s">
        <v>433</v>
      </c>
      <c r="C46" s="41"/>
      <c r="D46" s="41"/>
      <c r="E46" s="41"/>
      <c r="F46" s="41"/>
      <c r="G46" s="41"/>
      <c r="H46" s="41"/>
      <c r="I46" s="41"/>
      <c r="J46" s="85"/>
      <c r="K46" s="85"/>
      <c r="L46" s="85"/>
      <c r="M46" s="85"/>
      <c r="N46" s="85"/>
      <c r="O46" s="85"/>
      <c r="P46" s="85"/>
      <c r="Q46" s="85"/>
      <c r="R46" s="85"/>
      <c r="S46" s="85"/>
      <c r="T46" s="85"/>
      <c r="U46" s="85"/>
      <c r="V46" s="85"/>
      <c r="W46" s="85"/>
      <c r="X46" s="85"/>
    </row>
    <row r="47" spans="1:24" ht="14.25" customHeight="1" x14ac:dyDescent="0.3">
      <c r="A47" s="82" t="s">
        <v>70</v>
      </c>
      <c r="B47" s="83" t="s">
        <v>434</v>
      </c>
      <c r="C47" s="86">
        <f t="shared" ref="C47:I47" si="15">SUM(C48:C49)</f>
        <v>0</v>
      </c>
      <c r="D47" s="86">
        <f t="shared" si="15"/>
        <v>0</v>
      </c>
      <c r="E47" s="86">
        <f t="shared" si="15"/>
        <v>0</v>
      </c>
      <c r="F47" s="86">
        <f t="shared" si="15"/>
        <v>0</v>
      </c>
      <c r="G47" s="86">
        <f t="shared" si="15"/>
        <v>0</v>
      </c>
      <c r="H47" s="86">
        <f t="shared" si="15"/>
        <v>0</v>
      </c>
      <c r="I47" s="86">
        <f t="shared" si="15"/>
        <v>0</v>
      </c>
      <c r="J47" s="85"/>
      <c r="K47" s="85"/>
      <c r="L47" s="85"/>
      <c r="M47" s="85"/>
      <c r="N47" s="85"/>
      <c r="O47" s="85"/>
      <c r="P47" s="85"/>
      <c r="Q47" s="85"/>
      <c r="R47" s="85"/>
      <c r="S47" s="85"/>
      <c r="T47" s="85"/>
      <c r="U47" s="85"/>
      <c r="V47" s="85"/>
      <c r="W47" s="85"/>
      <c r="X47" s="85"/>
    </row>
    <row r="48" spans="1:24" ht="14.25" customHeight="1" x14ac:dyDescent="0.25">
      <c r="A48" s="87" t="s">
        <v>76</v>
      </c>
      <c r="B48" s="88" t="s">
        <v>435</v>
      </c>
      <c r="C48" s="41"/>
      <c r="D48" s="86">
        <f t="shared" ref="D48:I48" si="16">D83</f>
        <v>0</v>
      </c>
      <c r="E48" s="86">
        <f t="shared" si="16"/>
        <v>0</v>
      </c>
      <c r="F48" s="86">
        <f t="shared" si="16"/>
        <v>0</v>
      </c>
      <c r="G48" s="86">
        <f t="shared" si="16"/>
        <v>0</v>
      </c>
      <c r="H48" s="86">
        <f t="shared" si="16"/>
        <v>0</v>
      </c>
      <c r="I48" s="86">
        <f t="shared" si="16"/>
        <v>0</v>
      </c>
    </row>
    <row r="49" spans="1:24" ht="14.25" customHeight="1" x14ac:dyDescent="0.25">
      <c r="A49" s="87" t="s">
        <v>96</v>
      </c>
      <c r="B49" s="88" t="s">
        <v>436</v>
      </c>
      <c r="C49" s="41"/>
      <c r="D49" s="86">
        <f>C47</f>
        <v>0</v>
      </c>
      <c r="E49" s="86">
        <f t="shared" ref="E49:F49" si="17">IF(E5&gt;0, D47, 0)</f>
        <v>0</v>
      </c>
      <c r="F49" s="86">
        <f t="shared" si="17"/>
        <v>0</v>
      </c>
      <c r="G49" s="86">
        <f>IF(F5&gt;0, F47, IF(E5&gt;0,E47, D47))</f>
        <v>0</v>
      </c>
      <c r="H49" s="86">
        <f t="shared" ref="H49:I49" si="18">G47</f>
        <v>0</v>
      </c>
      <c r="I49" s="86">
        <f t="shared" si="18"/>
        <v>0</v>
      </c>
    </row>
    <row r="50" spans="1:24" ht="14.25" customHeight="1" x14ac:dyDescent="0.3">
      <c r="A50" s="79" t="s">
        <v>437</v>
      </c>
      <c r="B50" s="80" t="s">
        <v>438</v>
      </c>
      <c r="C50" s="91"/>
      <c r="D50" s="84"/>
      <c r="E50" s="84"/>
      <c r="F50" s="96">
        <v>0</v>
      </c>
      <c r="G50" s="91">
        <f>D50-'4'!G57</f>
        <v>0</v>
      </c>
      <c r="H50" s="91">
        <f>G50-'4'!H57</f>
        <v>0</v>
      </c>
      <c r="I50" s="91">
        <f>H50-'4'!I57</f>
        <v>0</v>
      </c>
      <c r="J50" s="57"/>
      <c r="K50" s="57"/>
      <c r="L50" s="57"/>
      <c r="M50" s="57"/>
      <c r="N50" s="57"/>
      <c r="O50" s="57"/>
      <c r="P50" s="57"/>
      <c r="Q50" s="57"/>
      <c r="R50" s="57"/>
      <c r="S50" s="57"/>
      <c r="T50" s="57"/>
      <c r="U50" s="57"/>
      <c r="V50" s="57"/>
      <c r="W50" s="57"/>
      <c r="X50" s="57"/>
    </row>
    <row r="51" spans="1:24" ht="14.25" customHeight="1" x14ac:dyDescent="0.3">
      <c r="A51" s="80" t="s">
        <v>439</v>
      </c>
      <c r="B51" s="80" t="s">
        <v>440</v>
      </c>
      <c r="C51" s="91"/>
      <c r="D51" s="91"/>
      <c r="E51" s="91"/>
      <c r="F51" s="91"/>
      <c r="G51" s="91"/>
      <c r="H51" s="91"/>
      <c r="I51" s="91"/>
      <c r="J51" s="57"/>
      <c r="K51" s="73"/>
      <c r="L51" s="57"/>
      <c r="M51" s="57"/>
      <c r="N51" s="57"/>
      <c r="O51" s="57"/>
      <c r="P51" s="57"/>
      <c r="Q51" s="57"/>
      <c r="R51" s="57"/>
      <c r="S51" s="57"/>
      <c r="T51" s="57"/>
      <c r="U51" s="57"/>
      <c r="V51" s="57"/>
      <c r="W51" s="57"/>
      <c r="X51" s="57"/>
    </row>
    <row r="52" spans="1:24" ht="14.25" customHeight="1" x14ac:dyDescent="0.3">
      <c r="A52" s="79" t="s">
        <v>441</v>
      </c>
      <c r="B52" s="80" t="s">
        <v>442</v>
      </c>
      <c r="C52" s="81">
        <f t="shared" ref="C52:I52" si="19">SUM(C53,C58)</f>
        <v>0</v>
      </c>
      <c r="D52" s="81">
        <f t="shared" si="19"/>
        <v>0</v>
      </c>
      <c r="E52" s="81">
        <f t="shared" si="19"/>
        <v>0</v>
      </c>
      <c r="F52" s="81">
        <f t="shared" si="19"/>
        <v>0</v>
      </c>
      <c r="G52" s="81">
        <f t="shared" si="19"/>
        <v>0</v>
      </c>
      <c r="H52" s="81">
        <f t="shared" si="19"/>
        <v>0</v>
      </c>
      <c r="I52" s="81">
        <f t="shared" si="19"/>
        <v>0</v>
      </c>
      <c r="J52" s="57"/>
      <c r="K52" s="57"/>
      <c r="L52" s="57"/>
      <c r="M52" s="57"/>
      <c r="N52" s="57"/>
      <c r="O52" s="57"/>
      <c r="P52" s="57"/>
      <c r="Q52" s="57"/>
      <c r="R52" s="57"/>
      <c r="S52" s="57"/>
      <c r="T52" s="57"/>
      <c r="U52" s="57"/>
      <c r="V52" s="57"/>
      <c r="W52" s="57"/>
      <c r="X52" s="57"/>
    </row>
    <row r="53" spans="1:24" ht="14.25" customHeight="1" x14ac:dyDescent="0.3">
      <c r="A53" s="82" t="s">
        <v>3</v>
      </c>
      <c r="B53" s="83" t="s">
        <v>443</v>
      </c>
      <c r="C53" s="86">
        <f t="shared" ref="C53:I53" si="20">SUM(C54:C57)</f>
        <v>0</v>
      </c>
      <c r="D53" s="86">
        <f t="shared" si="20"/>
        <v>0</v>
      </c>
      <c r="E53" s="86">
        <f t="shared" si="20"/>
        <v>0</v>
      </c>
      <c r="F53" s="86">
        <f t="shared" si="20"/>
        <v>0</v>
      </c>
      <c r="G53" s="86">
        <f t="shared" si="20"/>
        <v>0</v>
      </c>
      <c r="H53" s="86">
        <f t="shared" si="20"/>
        <v>0</v>
      </c>
      <c r="I53" s="86">
        <f t="shared" si="20"/>
        <v>0</v>
      </c>
      <c r="J53" s="85"/>
      <c r="K53" s="85"/>
      <c r="L53" s="85"/>
      <c r="M53" s="85"/>
      <c r="N53" s="85"/>
      <c r="O53" s="85"/>
      <c r="P53" s="85"/>
      <c r="Q53" s="85"/>
      <c r="R53" s="85"/>
      <c r="S53" s="85"/>
      <c r="T53" s="85"/>
      <c r="U53" s="85"/>
      <c r="V53" s="85"/>
      <c r="W53" s="85"/>
      <c r="X53" s="85"/>
    </row>
    <row r="54" spans="1:24" ht="14.25" customHeight="1" x14ac:dyDescent="0.25">
      <c r="A54" s="87" t="s">
        <v>5</v>
      </c>
      <c r="B54" s="97" t="s">
        <v>444</v>
      </c>
      <c r="C54" s="41"/>
      <c r="D54" s="41"/>
      <c r="E54" s="41"/>
      <c r="F54" s="41"/>
      <c r="G54" s="41"/>
      <c r="H54" s="41"/>
      <c r="I54" s="41"/>
    </row>
    <row r="55" spans="1:24" ht="14.25" customHeight="1" x14ac:dyDescent="0.25">
      <c r="A55" s="87" t="s">
        <v>34</v>
      </c>
      <c r="B55" s="88" t="s">
        <v>445</v>
      </c>
      <c r="C55" s="41"/>
      <c r="D55" s="41"/>
      <c r="E55" s="41"/>
      <c r="F55" s="41"/>
      <c r="G55" s="41"/>
      <c r="H55" s="41"/>
      <c r="I55" s="41"/>
    </row>
    <row r="56" spans="1:24" ht="14.25" customHeight="1" x14ac:dyDescent="0.25">
      <c r="A56" s="87" t="s">
        <v>49</v>
      </c>
      <c r="B56" s="87" t="s">
        <v>446</v>
      </c>
      <c r="C56" s="41"/>
      <c r="D56" s="41"/>
      <c r="E56" s="41"/>
      <c r="F56" s="41"/>
      <c r="G56" s="41"/>
      <c r="H56" s="41"/>
      <c r="I56" s="41"/>
    </row>
    <row r="57" spans="1:24" ht="14.25" customHeight="1" x14ac:dyDescent="0.25">
      <c r="A57" s="87" t="s">
        <v>63</v>
      </c>
      <c r="B57" s="88" t="s">
        <v>447</v>
      </c>
      <c r="C57" s="41"/>
      <c r="D57" s="41"/>
      <c r="E57" s="41"/>
      <c r="F57" s="41"/>
      <c r="G57" s="41"/>
      <c r="H57" s="41"/>
      <c r="I57" s="41"/>
    </row>
    <row r="58" spans="1:24" ht="14.25" customHeight="1" x14ac:dyDescent="0.3">
      <c r="A58" s="82" t="s">
        <v>70</v>
      </c>
      <c r="B58" s="83" t="s">
        <v>448</v>
      </c>
      <c r="C58" s="86">
        <f t="shared" ref="C58:I58" si="21">SUM(C59:C64)</f>
        <v>0</v>
      </c>
      <c r="D58" s="86">
        <f t="shared" si="21"/>
        <v>0</v>
      </c>
      <c r="E58" s="86">
        <f t="shared" si="21"/>
        <v>0</v>
      </c>
      <c r="F58" s="86">
        <f t="shared" si="21"/>
        <v>0</v>
      </c>
      <c r="G58" s="86">
        <f t="shared" si="21"/>
        <v>0</v>
      </c>
      <c r="H58" s="86">
        <f t="shared" si="21"/>
        <v>0</v>
      </c>
      <c r="I58" s="86">
        <f t="shared" si="21"/>
        <v>0</v>
      </c>
      <c r="J58" s="85"/>
      <c r="K58" s="85"/>
      <c r="L58" s="85"/>
      <c r="M58" s="85"/>
      <c r="N58" s="85"/>
      <c r="O58" s="85"/>
      <c r="P58" s="85"/>
      <c r="Q58" s="85"/>
      <c r="R58" s="85"/>
      <c r="S58" s="85"/>
      <c r="T58" s="85"/>
      <c r="U58" s="85"/>
      <c r="V58" s="85"/>
      <c r="W58" s="85"/>
      <c r="X58" s="85"/>
    </row>
    <row r="59" spans="1:24" ht="14.25" customHeight="1" x14ac:dyDescent="0.25">
      <c r="A59" s="87" t="s">
        <v>449</v>
      </c>
      <c r="B59" s="88" t="s">
        <v>444</v>
      </c>
      <c r="C59" s="41"/>
      <c r="D59" s="41"/>
      <c r="E59" s="41"/>
      <c r="F59" s="41"/>
      <c r="G59" s="41"/>
      <c r="H59" s="41"/>
      <c r="I59" s="41"/>
    </row>
    <row r="60" spans="1:24" ht="14.25" customHeight="1" x14ac:dyDescent="0.25">
      <c r="A60" s="87" t="s">
        <v>450</v>
      </c>
      <c r="B60" s="88" t="s">
        <v>445</v>
      </c>
      <c r="C60" s="41"/>
      <c r="D60" s="41"/>
      <c r="E60" s="41"/>
      <c r="F60" s="41"/>
      <c r="G60" s="41"/>
      <c r="H60" s="41"/>
      <c r="I60" s="41"/>
    </row>
    <row r="61" spans="1:24" ht="14.25" customHeight="1" x14ac:dyDescent="0.25">
      <c r="A61" s="87" t="s">
        <v>451</v>
      </c>
      <c r="B61" s="87" t="s">
        <v>446</v>
      </c>
      <c r="C61" s="41"/>
      <c r="D61" s="41"/>
      <c r="E61" s="41"/>
      <c r="F61" s="41"/>
      <c r="G61" s="41"/>
      <c r="H61" s="41"/>
      <c r="I61" s="41"/>
    </row>
    <row r="62" spans="1:24" ht="14.25" customHeight="1" x14ac:dyDescent="0.25">
      <c r="A62" s="87" t="s">
        <v>452</v>
      </c>
      <c r="B62" s="88" t="s">
        <v>453</v>
      </c>
      <c r="C62" s="41"/>
      <c r="D62" s="41"/>
      <c r="E62" s="41"/>
      <c r="F62" s="41"/>
      <c r="G62" s="41"/>
      <c r="H62" s="41"/>
      <c r="I62" s="41"/>
    </row>
    <row r="63" spans="1:24" ht="14.25" customHeight="1" x14ac:dyDescent="0.25">
      <c r="A63" s="87" t="s">
        <v>454</v>
      </c>
      <c r="B63" s="88" t="s">
        <v>455</v>
      </c>
      <c r="C63" s="41"/>
      <c r="D63" s="41"/>
      <c r="E63" s="41"/>
      <c r="F63" s="41"/>
      <c r="G63" s="41"/>
      <c r="H63" s="41"/>
      <c r="I63" s="41"/>
    </row>
    <row r="64" spans="1:24" ht="14.25" customHeight="1" x14ac:dyDescent="0.25">
      <c r="A64" s="87" t="s">
        <v>456</v>
      </c>
      <c r="B64" s="88" t="s">
        <v>457</v>
      </c>
      <c r="C64" s="41"/>
      <c r="D64" s="41"/>
      <c r="E64" s="41"/>
      <c r="F64" s="41"/>
      <c r="G64" s="41"/>
      <c r="H64" s="41"/>
      <c r="I64" s="41"/>
    </row>
    <row r="65" spans="1:24" ht="14.25" customHeight="1" x14ac:dyDescent="0.3">
      <c r="A65" s="79" t="s">
        <v>458</v>
      </c>
      <c r="B65" s="80" t="s">
        <v>459</v>
      </c>
      <c r="C65" s="91"/>
      <c r="D65" s="91"/>
      <c r="E65" s="91"/>
      <c r="F65" s="91"/>
      <c r="G65" s="91"/>
      <c r="H65" s="91"/>
      <c r="I65" s="91"/>
      <c r="J65" s="57"/>
      <c r="K65" s="57"/>
      <c r="L65" s="57"/>
      <c r="M65" s="57"/>
      <c r="N65" s="57"/>
      <c r="O65" s="57"/>
      <c r="P65" s="57"/>
      <c r="Q65" s="57"/>
      <c r="R65" s="57"/>
      <c r="S65" s="57"/>
      <c r="T65" s="57"/>
      <c r="U65" s="57"/>
      <c r="V65" s="57"/>
      <c r="W65" s="57"/>
      <c r="X65" s="57"/>
    </row>
    <row r="66" spans="1:24" ht="14.25" customHeight="1" x14ac:dyDescent="0.3">
      <c r="A66" s="98"/>
      <c r="B66" s="99"/>
      <c r="C66" s="100"/>
      <c r="D66" s="100"/>
      <c r="E66" s="100"/>
      <c r="F66" s="100"/>
      <c r="G66" s="100"/>
      <c r="H66" s="100"/>
      <c r="I66" s="100"/>
      <c r="J66" s="57"/>
      <c r="K66" s="57"/>
      <c r="L66" s="57"/>
      <c r="M66" s="57"/>
      <c r="N66" s="57"/>
      <c r="O66" s="57"/>
      <c r="P66" s="57"/>
      <c r="Q66" s="57"/>
      <c r="R66" s="57"/>
      <c r="S66" s="57"/>
      <c r="T66" s="57"/>
      <c r="U66" s="57"/>
      <c r="V66" s="57"/>
      <c r="W66" s="57"/>
      <c r="X66" s="57"/>
    </row>
    <row r="67" spans="1:24" ht="14.25" customHeight="1" x14ac:dyDescent="0.25">
      <c r="A67" s="101"/>
      <c r="B67" s="301" t="s">
        <v>460</v>
      </c>
      <c r="C67" s="218"/>
      <c r="D67" s="218"/>
      <c r="E67" s="218"/>
      <c r="F67" s="218"/>
      <c r="G67" s="218"/>
      <c r="H67" s="218"/>
      <c r="I67" s="218"/>
    </row>
    <row r="68" spans="1:24" ht="14.25" customHeight="1" x14ac:dyDescent="0.25">
      <c r="A68" s="87" t="s">
        <v>430</v>
      </c>
      <c r="B68" s="88" t="s">
        <v>461</v>
      </c>
      <c r="C68" s="89"/>
      <c r="D68" s="89">
        <f>'4'!D6</f>
        <v>0</v>
      </c>
      <c r="E68" s="89">
        <f>'4'!E6</f>
        <v>0</v>
      </c>
      <c r="F68" s="89">
        <f>'4'!F6</f>
        <v>0</v>
      </c>
      <c r="G68" s="89">
        <f>'4'!G6</f>
        <v>0</v>
      </c>
      <c r="H68" s="89">
        <f>'4'!H6</f>
        <v>0</v>
      </c>
      <c r="I68" s="89">
        <f>'4'!I6</f>
        <v>0</v>
      </c>
    </row>
    <row r="69" spans="1:24" ht="14.25" customHeight="1" x14ac:dyDescent="0.25">
      <c r="A69" s="87" t="s">
        <v>70</v>
      </c>
      <c r="B69" s="88" t="s">
        <v>172</v>
      </c>
      <c r="C69" s="89">
        <f>-'4'!C47</f>
        <v>0</v>
      </c>
      <c r="D69" s="89">
        <f>-'4'!D47</f>
        <v>0</v>
      </c>
      <c r="E69" s="89">
        <f>-'4'!E47</f>
        <v>0</v>
      </c>
      <c r="F69" s="89">
        <f>-'4'!F47</f>
        <v>0</v>
      </c>
      <c r="G69" s="89">
        <f>-'4'!G47</f>
        <v>0</v>
      </c>
      <c r="H69" s="89">
        <f>-'4'!H47</f>
        <v>0</v>
      </c>
      <c r="I69" s="89">
        <f>-'4'!I47</f>
        <v>0</v>
      </c>
    </row>
    <row r="70" spans="1:24" ht="14.25" customHeight="1" x14ac:dyDescent="0.25">
      <c r="A70" s="87" t="s">
        <v>102</v>
      </c>
      <c r="B70" s="88" t="s">
        <v>462</v>
      </c>
      <c r="C70" s="41"/>
      <c r="D70" s="41"/>
      <c r="E70" s="41"/>
      <c r="F70" s="41"/>
      <c r="G70" s="41"/>
      <c r="H70" s="41"/>
      <c r="I70" s="41"/>
    </row>
    <row r="71" spans="1:24" ht="14.25" customHeight="1" x14ac:dyDescent="0.25">
      <c r="A71" s="87" t="s">
        <v>120</v>
      </c>
      <c r="B71" s="88" t="s">
        <v>463</v>
      </c>
      <c r="C71" s="89">
        <f t="shared" ref="C71:I71" si="22">SUM(C68:C70)</f>
        <v>0</v>
      </c>
      <c r="D71" s="89">
        <f t="shared" si="22"/>
        <v>0</v>
      </c>
      <c r="E71" s="89">
        <f t="shared" si="22"/>
        <v>0</v>
      </c>
      <c r="F71" s="89">
        <f t="shared" si="22"/>
        <v>0</v>
      </c>
      <c r="G71" s="89">
        <f t="shared" si="22"/>
        <v>0</v>
      </c>
      <c r="H71" s="89">
        <f t="shared" si="22"/>
        <v>0</v>
      </c>
      <c r="I71" s="89">
        <f t="shared" si="22"/>
        <v>0</v>
      </c>
    </row>
    <row r="72" spans="1:24" ht="14.25" customHeight="1" x14ac:dyDescent="0.25">
      <c r="A72" s="87" t="s">
        <v>252</v>
      </c>
      <c r="B72" s="88" t="s">
        <v>188</v>
      </c>
      <c r="C72" s="89">
        <f>-'4'!C59</f>
        <v>0</v>
      </c>
      <c r="D72" s="89">
        <f>-'4'!D59</f>
        <v>0</v>
      </c>
      <c r="E72" s="89">
        <f>-'4'!E59</f>
        <v>0</v>
      </c>
      <c r="F72" s="89">
        <f>-'4'!F59</f>
        <v>0</v>
      </c>
      <c r="G72" s="89">
        <f>-'4'!G59</f>
        <v>0</v>
      </c>
      <c r="H72" s="89">
        <f>-'4'!H59</f>
        <v>0</v>
      </c>
      <c r="I72" s="89">
        <f>-'4'!I59</f>
        <v>0</v>
      </c>
    </row>
    <row r="73" spans="1:24" ht="14.25" customHeight="1" x14ac:dyDescent="0.25">
      <c r="A73" s="87" t="s">
        <v>382</v>
      </c>
      <c r="B73" s="88" t="s">
        <v>192</v>
      </c>
      <c r="C73" s="89">
        <f>-'4'!C62</f>
        <v>0</v>
      </c>
      <c r="D73" s="89">
        <f>-'4'!D62</f>
        <v>0</v>
      </c>
      <c r="E73" s="89">
        <f>-'4'!E62</f>
        <v>0</v>
      </c>
      <c r="F73" s="89">
        <f>-'4'!F62</f>
        <v>0</v>
      </c>
      <c r="G73" s="89">
        <f>-'4'!G62</f>
        <v>0</v>
      </c>
      <c r="H73" s="89">
        <f>-'4'!H62</f>
        <v>0</v>
      </c>
      <c r="I73" s="89">
        <f>-'4'!I62</f>
        <v>0</v>
      </c>
    </row>
    <row r="74" spans="1:24" ht="14.25" customHeight="1" x14ac:dyDescent="0.25">
      <c r="A74" s="87" t="s">
        <v>464</v>
      </c>
      <c r="B74" s="88" t="s">
        <v>465</v>
      </c>
      <c r="C74" s="41"/>
      <c r="D74" s="41"/>
      <c r="E74" s="41"/>
      <c r="F74" s="41"/>
      <c r="G74" s="41"/>
      <c r="H74" s="41"/>
      <c r="I74" s="41"/>
    </row>
    <row r="75" spans="1:24" ht="14.25" customHeight="1" x14ac:dyDescent="0.25">
      <c r="A75" s="87" t="s">
        <v>466</v>
      </c>
      <c r="B75" s="88" t="s">
        <v>467</v>
      </c>
      <c r="C75" s="41"/>
      <c r="D75" s="41"/>
      <c r="E75" s="41"/>
      <c r="F75" s="41"/>
      <c r="G75" s="41"/>
      <c r="H75" s="41"/>
      <c r="I75" s="41"/>
    </row>
    <row r="76" spans="1:24" ht="14.25" customHeight="1" x14ac:dyDescent="0.25">
      <c r="A76" s="87" t="s">
        <v>468</v>
      </c>
      <c r="B76" s="88" t="s">
        <v>469</v>
      </c>
      <c r="C76" s="41"/>
      <c r="D76" s="41"/>
      <c r="E76" s="41"/>
      <c r="F76" s="41"/>
      <c r="G76" s="41"/>
      <c r="H76" s="41"/>
      <c r="I76" s="41"/>
    </row>
    <row r="77" spans="1:24" ht="14.25" customHeight="1" x14ac:dyDescent="0.25">
      <c r="A77" s="87" t="s">
        <v>470</v>
      </c>
      <c r="B77" s="88" t="s">
        <v>471</v>
      </c>
      <c r="C77" s="41"/>
      <c r="D77" s="41"/>
      <c r="E77" s="41"/>
      <c r="F77" s="41"/>
      <c r="G77" s="41"/>
      <c r="H77" s="41"/>
      <c r="I77" s="41"/>
    </row>
    <row r="78" spans="1:24" ht="14.25" customHeight="1" x14ac:dyDescent="0.25">
      <c r="A78" s="87" t="s">
        <v>472</v>
      </c>
      <c r="B78" s="88" t="s">
        <v>473</v>
      </c>
      <c r="C78" s="41"/>
      <c r="D78" s="41"/>
      <c r="E78" s="41"/>
      <c r="F78" s="41"/>
      <c r="G78" s="41"/>
      <c r="H78" s="41"/>
      <c r="I78" s="41"/>
    </row>
    <row r="79" spans="1:24" ht="14.25" customHeight="1" x14ac:dyDescent="0.25">
      <c r="A79" s="87" t="s">
        <v>474</v>
      </c>
      <c r="B79" s="88" t="s">
        <v>475</v>
      </c>
      <c r="C79" s="41"/>
      <c r="D79" s="41"/>
      <c r="E79" s="41"/>
      <c r="F79" s="41"/>
      <c r="G79" s="41"/>
      <c r="H79" s="41"/>
      <c r="I79" s="41"/>
    </row>
    <row r="80" spans="1:24" ht="14.25" customHeight="1" x14ac:dyDescent="0.25">
      <c r="A80" s="87" t="s">
        <v>476</v>
      </c>
      <c r="B80" s="88" t="s">
        <v>201</v>
      </c>
      <c r="C80" s="89">
        <f>-('5'!C23+'5'!C33)</f>
        <v>0</v>
      </c>
      <c r="D80" s="89">
        <f>-('5'!D23+'5'!D33)</f>
        <v>0</v>
      </c>
      <c r="E80" s="89">
        <f>-('5'!E23+'5'!E33)</f>
        <v>0</v>
      </c>
      <c r="F80" s="89">
        <f>-('5'!F23+'5'!F33)</f>
        <v>0</v>
      </c>
      <c r="G80" s="89">
        <f>-('5'!G23+'5'!G33)</f>
        <v>0</v>
      </c>
      <c r="H80" s="89">
        <f>-('5'!H23+'5'!H33)</f>
        <v>0</v>
      </c>
      <c r="I80" s="89">
        <f>-('5'!I23+'5'!I33)</f>
        <v>0</v>
      </c>
    </row>
    <row r="81" spans="1:11" ht="14.25" customHeight="1" x14ac:dyDescent="0.25">
      <c r="A81" s="87" t="s">
        <v>477</v>
      </c>
      <c r="B81" s="88" t="s">
        <v>478</v>
      </c>
      <c r="C81" s="89">
        <f t="shared" ref="C81:I81" si="23">SUM(C71:C80)</f>
        <v>0</v>
      </c>
      <c r="D81" s="89">
        <f t="shared" si="23"/>
        <v>0</v>
      </c>
      <c r="E81" s="89">
        <f t="shared" si="23"/>
        <v>0</v>
      </c>
      <c r="F81" s="89">
        <f t="shared" si="23"/>
        <v>0</v>
      </c>
      <c r="G81" s="89">
        <f t="shared" si="23"/>
        <v>0</v>
      </c>
      <c r="H81" s="89">
        <f t="shared" si="23"/>
        <v>0</v>
      </c>
      <c r="I81" s="89">
        <f t="shared" si="23"/>
        <v>0</v>
      </c>
    </row>
    <row r="82" spans="1:11" ht="14.25" customHeight="1" x14ac:dyDescent="0.25">
      <c r="A82" s="87" t="s">
        <v>479</v>
      </c>
      <c r="B82" s="88" t="s">
        <v>480</v>
      </c>
      <c r="C82" s="41"/>
      <c r="D82" s="41"/>
      <c r="E82" s="41"/>
      <c r="F82" s="41"/>
      <c r="G82" s="41"/>
      <c r="H82" s="41"/>
      <c r="I82" s="41"/>
    </row>
    <row r="83" spans="1:11" ht="14.25" customHeight="1" x14ac:dyDescent="0.25">
      <c r="A83" s="87" t="s">
        <v>481</v>
      </c>
      <c r="B83" s="88" t="s">
        <v>482</v>
      </c>
      <c r="C83" s="89">
        <f t="shared" ref="C83:I83" si="24">C81+C82</f>
        <v>0</v>
      </c>
      <c r="D83" s="89">
        <f t="shared" si="24"/>
        <v>0</v>
      </c>
      <c r="E83" s="89">
        <f t="shared" si="24"/>
        <v>0</v>
      </c>
      <c r="F83" s="89">
        <f t="shared" si="24"/>
        <v>0</v>
      </c>
      <c r="G83" s="89">
        <f t="shared" si="24"/>
        <v>0</v>
      </c>
      <c r="H83" s="89">
        <f t="shared" si="24"/>
        <v>0</v>
      </c>
      <c r="I83" s="89">
        <f t="shared" si="24"/>
        <v>0</v>
      </c>
    </row>
    <row r="84" spans="1:11" ht="14.25" customHeight="1" x14ac:dyDescent="0.25">
      <c r="A84" s="102"/>
      <c r="B84" s="103"/>
      <c r="C84" s="104"/>
      <c r="D84" s="104"/>
      <c r="E84" s="104"/>
      <c r="F84" s="104"/>
      <c r="G84" s="104"/>
      <c r="H84" s="104"/>
      <c r="I84" s="104"/>
    </row>
    <row r="85" spans="1:11" ht="14.25" customHeight="1" x14ac:dyDescent="0.25">
      <c r="A85" s="101"/>
      <c r="B85" s="301" t="s">
        <v>483</v>
      </c>
      <c r="C85" s="218"/>
      <c r="D85" s="218"/>
      <c r="E85" s="218"/>
      <c r="F85" s="218"/>
      <c r="G85" s="218"/>
      <c r="H85" s="218"/>
      <c r="I85" s="218"/>
    </row>
    <row r="86" spans="1:11" ht="14.25" customHeight="1" x14ac:dyDescent="0.25">
      <c r="A86" s="105" t="s">
        <v>3</v>
      </c>
      <c r="B86" s="106" t="s">
        <v>484</v>
      </c>
      <c r="C86" s="107"/>
      <c r="D86" s="107"/>
      <c r="E86" s="107"/>
      <c r="F86" s="107"/>
      <c r="G86" s="107"/>
      <c r="H86" s="107"/>
      <c r="I86" s="107"/>
    </row>
    <row r="87" spans="1:11" ht="14.25" customHeight="1" x14ac:dyDescent="0.25">
      <c r="A87" s="87" t="s">
        <v>5</v>
      </c>
      <c r="B87" s="88" t="s">
        <v>485</v>
      </c>
      <c r="C87" s="89">
        <f t="shared" ref="C87:I87" si="25">C83</f>
        <v>0</v>
      </c>
      <c r="D87" s="89">
        <f t="shared" si="25"/>
        <v>0</v>
      </c>
      <c r="E87" s="89">
        <f t="shared" si="25"/>
        <v>0</v>
      </c>
      <c r="F87" s="89">
        <f t="shared" si="25"/>
        <v>0</v>
      </c>
      <c r="G87" s="89">
        <f t="shared" si="25"/>
        <v>0</v>
      </c>
      <c r="H87" s="89">
        <f t="shared" si="25"/>
        <v>0</v>
      </c>
      <c r="I87" s="89">
        <f t="shared" si="25"/>
        <v>0</v>
      </c>
    </row>
    <row r="88" spans="1:11" ht="14.25" customHeight="1" x14ac:dyDescent="0.25">
      <c r="A88" s="87" t="s">
        <v>34</v>
      </c>
      <c r="B88" s="88" t="s">
        <v>486</v>
      </c>
      <c r="C88" s="89">
        <f>'4'!C69</f>
        <v>0</v>
      </c>
      <c r="D88" s="89">
        <f>'4'!D56-'4'!D57</f>
        <v>0</v>
      </c>
      <c r="E88" s="89">
        <f>'4'!E56-'4'!E57</f>
        <v>0</v>
      </c>
      <c r="F88" s="89">
        <f>'4'!F56-'4'!F57</f>
        <v>0</v>
      </c>
      <c r="G88" s="89">
        <f>'4'!G56-'4'!G57</f>
        <v>0</v>
      </c>
      <c r="H88" s="89">
        <f>'4'!H56-'4'!H57</f>
        <v>0</v>
      </c>
      <c r="I88" s="89">
        <f>'4'!I56-'4'!I57</f>
        <v>0</v>
      </c>
    </row>
    <row r="89" spans="1:11" ht="32.25" customHeight="1" x14ac:dyDescent="0.3">
      <c r="A89" s="87" t="s">
        <v>49</v>
      </c>
      <c r="B89" s="97" t="s">
        <v>487</v>
      </c>
      <c r="C89" s="41"/>
      <c r="D89" s="41"/>
      <c r="E89" s="41"/>
      <c r="F89" s="41"/>
      <c r="G89" s="41"/>
      <c r="H89" s="41"/>
      <c r="I89" s="41"/>
      <c r="K89" s="73"/>
    </row>
    <row r="90" spans="1:11" ht="30" customHeight="1" x14ac:dyDescent="0.3">
      <c r="A90" s="87" t="s">
        <v>63</v>
      </c>
      <c r="B90" s="97" t="s">
        <v>488</v>
      </c>
      <c r="C90" s="41"/>
      <c r="D90" s="108"/>
      <c r="E90" s="41"/>
      <c r="F90" s="41"/>
      <c r="G90" s="41"/>
      <c r="H90" s="41"/>
      <c r="I90" s="41"/>
      <c r="K90" s="73"/>
    </row>
    <row r="91" spans="1:11" ht="29.25" customHeight="1" x14ac:dyDescent="0.25">
      <c r="A91" s="87" t="s">
        <v>411</v>
      </c>
      <c r="B91" s="97" t="s">
        <v>489</v>
      </c>
      <c r="C91" s="41"/>
      <c r="D91" s="41"/>
      <c r="E91" s="41"/>
      <c r="F91" s="41"/>
      <c r="G91" s="41"/>
      <c r="H91" s="41"/>
      <c r="I91" s="41"/>
    </row>
    <row r="92" spans="1:11" ht="42.75" customHeight="1" x14ac:dyDescent="0.25">
      <c r="A92" s="87" t="s">
        <v>412</v>
      </c>
      <c r="B92" s="88" t="s">
        <v>490</v>
      </c>
      <c r="C92" s="41"/>
      <c r="D92" s="108"/>
      <c r="E92" s="108"/>
      <c r="F92" s="108"/>
      <c r="G92" s="108"/>
      <c r="H92" s="108"/>
      <c r="I92" s="108"/>
    </row>
    <row r="93" spans="1:11" ht="31.5" customHeight="1" x14ac:dyDescent="0.25">
      <c r="A93" s="87" t="s">
        <v>414</v>
      </c>
      <c r="B93" s="88" t="s">
        <v>491</v>
      </c>
      <c r="C93" s="41"/>
      <c r="D93" s="41"/>
      <c r="E93" s="41"/>
      <c r="F93" s="41"/>
      <c r="G93" s="41"/>
      <c r="H93" s="41"/>
      <c r="I93" s="41"/>
    </row>
    <row r="94" spans="1:11" ht="30" customHeight="1" x14ac:dyDescent="0.25">
      <c r="A94" s="87" t="s">
        <v>492</v>
      </c>
      <c r="B94" s="88" t="s">
        <v>493</v>
      </c>
      <c r="C94" s="41"/>
      <c r="D94" s="89">
        <f>C20-D20</f>
        <v>0</v>
      </c>
      <c r="E94" s="89">
        <f t="shared" ref="E94:F94" si="26">IF(E5&gt;0, D20-E20, 0)</f>
        <v>0</v>
      </c>
      <c r="F94" s="89">
        <f t="shared" si="26"/>
        <v>0</v>
      </c>
      <c r="G94" s="89">
        <f>IF(F5&gt;0, F20-G20, IF(E5&gt;0, E20-G20,D20-G20))</f>
        <v>0</v>
      </c>
      <c r="H94" s="89">
        <f t="shared" ref="H94:I94" si="27">G20-H20</f>
        <v>0</v>
      </c>
      <c r="I94" s="89">
        <f t="shared" si="27"/>
        <v>0</v>
      </c>
    </row>
    <row r="95" spans="1:11" ht="30" customHeight="1" x14ac:dyDescent="0.25">
      <c r="A95" s="87" t="s">
        <v>494</v>
      </c>
      <c r="B95" s="88" t="s">
        <v>495</v>
      </c>
      <c r="C95" s="41"/>
      <c r="D95" s="89">
        <f>SUM(C25:C30,C21)-SUM(D25:D30,D21)</f>
        <v>0</v>
      </c>
      <c r="E95" s="89">
        <f t="shared" ref="E95:F97" si="28">IF(E3&gt;0, D31-E31, 0)</f>
        <v>0</v>
      </c>
      <c r="F95" s="89">
        <f t="shared" ref="F95" si="29">IF(F3&gt;0, E31-F31, 0)</f>
        <v>0</v>
      </c>
      <c r="G95" s="89">
        <f>IF(G3&gt;0, F25-G25, 0)</f>
        <v>0</v>
      </c>
      <c r="H95" s="89">
        <f>IF(H3&gt;0, G25-H25, 0)</f>
        <v>0</v>
      </c>
      <c r="I95" s="89">
        <f t="shared" ref="I95" si="30">IF(I3&gt;0, F25-I25, 0)</f>
        <v>0</v>
      </c>
    </row>
    <row r="96" spans="1:11" ht="29.25" customHeight="1" x14ac:dyDescent="0.25">
      <c r="A96" s="87" t="s">
        <v>496</v>
      </c>
      <c r="B96" s="88" t="s">
        <v>497</v>
      </c>
      <c r="C96" s="41"/>
      <c r="D96" s="89">
        <f>C31-D31</f>
        <v>0</v>
      </c>
      <c r="E96" s="89"/>
      <c r="F96" s="89">
        <f>IF(F5&gt;0, E31-F31, 0)</f>
        <v>0</v>
      </c>
      <c r="G96" s="89">
        <f>IF(F5&gt;0, F31-G31, IF(E5&gt;0, E31-G31,D31-G31))</f>
        <v>0</v>
      </c>
      <c r="H96" s="89">
        <f t="shared" ref="H96:I96" si="31">G31-H31</f>
        <v>0</v>
      </c>
      <c r="I96" s="89">
        <f t="shared" si="31"/>
        <v>0</v>
      </c>
    </row>
    <row r="97" spans="1:24" ht="21.75" customHeight="1" x14ac:dyDescent="0.25">
      <c r="A97" s="87" t="s">
        <v>498</v>
      </c>
      <c r="B97" s="88" t="s">
        <v>499</v>
      </c>
      <c r="C97" s="41"/>
      <c r="D97" s="89">
        <f>C33-D33</f>
        <v>0</v>
      </c>
      <c r="E97" s="89">
        <f t="shared" si="28"/>
        <v>0</v>
      </c>
      <c r="F97" s="89">
        <f t="shared" si="28"/>
        <v>0</v>
      </c>
      <c r="G97" s="89">
        <f>IF(F6&gt;0, F32-G32, IF(E6&gt;0, E32-G32,D32-G32))</f>
        <v>0</v>
      </c>
      <c r="H97" s="89">
        <f t="shared" ref="H97:I97" si="32">G33-H33</f>
        <v>0</v>
      </c>
      <c r="I97" s="89">
        <f t="shared" si="32"/>
        <v>0</v>
      </c>
    </row>
    <row r="98" spans="1:24" ht="27.75" customHeight="1" x14ac:dyDescent="0.25">
      <c r="A98" s="87" t="s">
        <v>500</v>
      </c>
      <c r="B98" s="88" t="s">
        <v>501</v>
      </c>
      <c r="C98" s="41"/>
      <c r="D98" s="89">
        <f>SUM(C34:C35)-SUM(D34:D35)</f>
        <v>0</v>
      </c>
      <c r="E98" s="89">
        <f t="shared" ref="E98:F98" si="33">IF(E5&gt;0, SUM(D34:D35)-SUM(E34:E35), 0)</f>
        <v>0</v>
      </c>
      <c r="F98" s="89">
        <f t="shared" si="33"/>
        <v>0</v>
      </c>
      <c r="G98" s="89">
        <f>IF(F5&gt;0, SUM(F34:F35)-SUM(G34:G35), IF(E5&gt;0, SUM(E34:E35)-SUM(G34:G35),SUM(D34:D35)-SUM(G34:G35)))</f>
        <v>0</v>
      </c>
      <c r="H98" s="89">
        <f t="shared" ref="H98:I98" si="34">SUM(G34:G35)-SUM(H34:H35)</f>
        <v>0</v>
      </c>
      <c r="I98" s="89">
        <f t="shared" si="34"/>
        <v>0</v>
      </c>
    </row>
    <row r="99" spans="1:24" ht="27.75" customHeight="1" x14ac:dyDescent="0.25">
      <c r="A99" s="87" t="s">
        <v>502</v>
      </c>
      <c r="B99" s="88" t="s">
        <v>503</v>
      </c>
      <c r="C99" s="41"/>
      <c r="D99" s="89">
        <f t="shared" ref="D99:D100" si="35">C36-D36</f>
        <v>0</v>
      </c>
      <c r="E99" s="89">
        <f t="shared" ref="E99:F99" si="36">IF(E5&gt;0, D36-E36, 0)</f>
        <v>0</v>
      </c>
      <c r="F99" s="89">
        <f t="shared" si="36"/>
        <v>0</v>
      </c>
      <c r="G99" s="89">
        <f>IF(F5&gt;0, F36-G36, IF(E5&gt;0, E36-G36,D36-G36))</f>
        <v>0</v>
      </c>
      <c r="H99" s="89">
        <f t="shared" ref="H99:I99" si="37">G36-H36</f>
        <v>0</v>
      </c>
      <c r="I99" s="89">
        <f t="shared" si="37"/>
        <v>0</v>
      </c>
    </row>
    <row r="100" spans="1:24" ht="25.5" customHeight="1" x14ac:dyDescent="0.25">
      <c r="A100" s="87" t="s">
        <v>504</v>
      </c>
      <c r="B100" s="88" t="s">
        <v>505</v>
      </c>
      <c r="C100" s="41"/>
      <c r="D100" s="89">
        <f t="shared" si="35"/>
        <v>0</v>
      </c>
      <c r="E100" s="89">
        <f t="shared" ref="E100:F100" si="38">IF(E5&gt;0, D37-E37, 0)</f>
        <v>0</v>
      </c>
      <c r="F100" s="89">
        <f t="shared" si="38"/>
        <v>0</v>
      </c>
      <c r="G100" s="89">
        <f>IF(F5&gt;0, F37-G37, IF(E5&gt;0, E37-G37,D37-G37))</f>
        <v>0</v>
      </c>
      <c r="H100" s="89">
        <f t="shared" ref="H100:I100" si="39">G37-H37</f>
        <v>0</v>
      </c>
      <c r="I100" s="89">
        <f t="shared" si="39"/>
        <v>0</v>
      </c>
    </row>
    <row r="101" spans="1:24" ht="28.5" customHeight="1" x14ac:dyDescent="0.25">
      <c r="A101" s="87" t="s">
        <v>506</v>
      </c>
      <c r="B101" s="88" t="s">
        <v>507</v>
      </c>
      <c r="C101" s="41"/>
      <c r="D101" s="89">
        <f>C41-D41</f>
        <v>0</v>
      </c>
      <c r="E101" s="89">
        <f t="shared" ref="E101:F101" si="40">IF(E5&gt;0, D41-E41, 0)</f>
        <v>0</v>
      </c>
      <c r="F101" s="89">
        <f t="shared" si="40"/>
        <v>0</v>
      </c>
      <c r="G101" s="89">
        <f>IF(F5&gt;0, F41-G41, IF(E5&gt;0, E41-G41,D41-G41))</f>
        <v>0</v>
      </c>
      <c r="H101" s="89">
        <f t="shared" ref="H101:I101" si="41">G41-H41</f>
        <v>0</v>
      </c>
      <c r="I101" s="89">
        <f t="shared" si="41"/>
        <v>0</v>
      </c>
    </row>
    <row r="102" spans="1:24" ht="27.75" customHeight="1" x14ac:dyDescent="0.25">
      <c r="A102" s="87" t="s">
        <v>508</v>
      </c>
      <c r="B102" s="88" t="s">
        <v>509</v>
      </c>
      <c r="C102" s="41"/>
      <c r="D102" s="89">
        <f>D51-C51</f>
        <v>0</v>
      </c>
      <c r="E102" s="89">
        <f t="shared" ref="E102:F102" si="42">IF(E5&gt;0, E51-D51, 0)</f>
        <v>0</v>
      </c>
      <c r="F102" s="89">
        <f t="shared" si="42"/>
        <v>0</v>
      </c>
      <c r="G102" s="89">
        <f>IF(F5&gt;0, G51-F51, IF(E5&gt;0, G51-E51,G51-D51))</f>
        <v>0</v>
      </c>
      <c r="H102" s="89">
        <f t="shared" ref="H102:I102" si="43">H51-G51</f>
        <v>0</v>
      </c>
      <c r="I102" s="89">
        <f t="shared" si="43"/>
        <v>0</v>
      </c>
    </row>
    <row r="103" spans="1:24" ht="27.75" customHeight="1" x14ac:dyDescent="0.25">
      <c r="A103" s="87" t="s">
        <v>510</v>
      </c>
      <c r="B103" s="88" t="s">
        <v>511</v>
      </c>
      <c r="C103" s="41"/>
      <c r="D103" s="89">
        <f>D56+D55-C56-C55</f>
        <v>0</v>
      </c>
      <c r="E103" s="89">
        <f t="shared" ref="E103:F103" si="44">IF(E5&gt;0, E56+E55-D56-D55, 0)</f>
        <v>0</v>
      </c>
      <c r="F103" s="89">
        <f t="shared" si="44"/>
        <v>0</v>
      </c>
      <c r="G103" s="89">
        <f>IF(F5&gt;0, G56+G55-F56-F55, IF(E5&gt;0, G56+G55-E56-E55,G56+G55-D56-D55))</f>
        <v>0</v>
      </c>
      <c r="H103" s="89">
        <f t="shared" ref="H103:I103" si="45">H56+H55-G56-G55</f>
        <v>0</v>
      </c>
      <c r="I103" s="89">
        <f t="shared" si="45"/>
        <v>0</v>
      </c>
    </row>
    <row r="104" spans="1:24" ht="26.25" customHeight="1" x14ac:dyDescent="0.25">
      <c r="A104" s="87" t="s">
        <v>512</v>
      </c>
      <c r="B104" s="88" t="s">
        <v>513</v>
      </c>
      <c r="C104" s="41"/>
      <c r="D104" s="89">
        <f>D61+D60-C61-C60</f>
        <v>0</v>
      </c>
      <c r="E104" s="89">
        <f t="shared" ref="E104:G104" si="46">IF(E5&gt;0, E61+E60-D61-D60, 0)</f>
        <v>0</v>
      </c>
      <c r="F104" s="89">
        <f t="shared" si="46"/>
        <v>0</v>
      </c>
      <c r="G104" s="89">
        <f t="shared" si="46"/>
        <v>0</v>
      </c>
      <c r="H104" s="89">
        <f t="shared" ref="H104" si="47">IF(H5&gt;0, H61+H60-G61-G60, 0)</f>
        <v>0</v>
      </c>
      <c r="I104" s="89">
        <f t="shared" ref="I104" si="48">IF(I5&gt;0, I61+I60-H61-H60, 0)</f>
        <v>0</v>
      </c>
    </row>
    <row r="105" spans="1:24" ht="27" customHeight="1" x14ac:dyDescent="0.25">
      <c r="A105" s="87" t="s">
        <v>514</v>
      </c>
      <c r="B105" s="88" t="s">
        <v>515</v>
      </c>
      <c r="C105" s="41"/>
      <c r="D105" s="89">
        <f t="shared" ref="D105:D106" si="49">D62-C62</f>
        <v>0</v>
      </c>
      <c r="E105" s="89">
        <f t="shared" ref="E105:F105" si="50">IF(E5&gt;0, E62-D62, 0)</f>
        <v>0</v>
      </c>
      <c r="F105" s="89">
        <f t="shared" si="50"/>
        <v>0</v>
      </c>
      <c r="G105" s="89">
        <f>IF(F5&gt;0, G62-F62, IF(E5&gt;0, G62-E62,G62-D62))</f>
        <v>0</v>
      </c>
      <c r="H105" s="89">
        <f t="shared" ref="H105:I105" si="51">H62-G62</f>
        <v>0</v>
      </c>
      <c r="I105" s="89">
        <f t="shared" si="51"/>
        <v>0</v>
      </c>
    </row>
    <row r="106" spans="1:24" ht="25.5" customHeight="1" x14ac:dyDescent="0.25">
      <c r="A106" s="87" t="s">
        <v>516</v>
      </c>
      <c r="B106" s="88" t="s">
        <v>517</v>
      </c>
      <c r="C106" s="41"/>
      <c r="D106" s="89">
        <f t="shared" si="49"/>
        <v>0</v>
      </c>
      <c r="E106" s="89">
        <f t="shared" ref="E106:F106" si="52">IF(E5&gt;0, E63-D63, 0)</f>
        <v>0</v>
      </c>
      <c r="F106" s="89">
        <f t="shared" si="52"/>
        <v>0</v>
      </c>
      <c r="G106" s="89">
        <f>IF(F5&gt;0, G63-F63, IF(E5&gt;0, G63-E63,G63-D63))</f>
        <v>0</v>
      </c>
      <c r="H106" s="89">
        <f t="shared" ref="H106:I106" si="53">H63-G63</f>
        <v>0</v>
      </c>
      <c r="I106" s="89">
        <f t="shared" si="53"/>
        <v>0</v>
      </c>
    </row>
    <row r="107" spans="1:24" ht="27.75" customHeight="1" x14ac:dyDescent="0.25">
      <c r="A107" s="87" t="s">
        <v>518</v>
      </c>
      <c r="B107" s="88" t="s">
        <v>519</v>
      </c>
      <c r="C107" s="41"/>
      <c r="D107" s="109">
        <f>D64+D57-C57-C64</f>
        <v>0</v>
      </c>
      <c r="E107" s="109">
        <f t="shared" ref="E107:F107" si="54">IF(E5&gt;0, E64+E57-D57-D64, 0)</f>
        <v>0</v>
      </c>
      <c r="F107" s="109">
        <f t="shared" si="54"/>
        <v>0</v>
      </c>
      <c r="G107" s="109">
        <f>IF(F5&gt;0, G64+G57-F57-F64, IF(E5&gt;0, G64+G57-E57-E64,G65-G64+G57-D57-D64))</f>
        <v>0</v>
      </c>
      <c r="H107" s="109">
        <f t="shared" ref="H107:I107" si="55">H64+H57-G57-G64</f>
        <v>0</v>
      </c>
      <c r="I107" s="109">
        <f t="shared" si="55"/>
        <v>0</v>
      </c>
    </row>
    <row r="108" spans="1:24" ht="29.25" customHeight="1" x14ac:dyDescent="0.25">
      <c r="A108" s="87" t="s">
        <v>520</v>
      </c>
      <c r="B108" s="88" t="s">
        <v>521</v>
      </c>
      <c r="C108" s="41"/>
      <c r="D108" s="89">
        <f>D65-C65</f>
        <v>0</v>
      </c>
      <c r="E108" s="89">
        <f t="shared" ref="E108:F108" si="56">IF(E5&gt;0, E65-D65, 0)</f>
        <v>0</v>
      </c>
      <c r="F108" s="89">
        <f t="shared" si="56"/>
        <v>0</v>
      </c>
      <c r="G108" s="89">
        <f>IF(F5&gt;0, G65-F65, IF(E5&gt;0, G65-E65,G65-D65))</f>
        <v>0</v>
      </c>
      <c r="H108" s="89">
        <f t="shared" ref="H108:I108" si="57">H65-G65</f>
        <v>0</v>
      </c>
      <c r="I108" s="89">
        <f t="shared" si="57"/>
        <v>0</v>
      </c>
    </row>
    <row r="109" spans="1:24" ht="14.25" customHeight="1" x14ac:dyDescent="0.3">
      <c r="A109" s="79"/>
      <c r="B109" s="80" t="s">
        <v>522</v>
      </c>
      <c r="C109" s="81">
        <f t="shared" ref="C109:I109" si="58">SUM(C87:C108)</f>
        <v>0</v>
      </c>
      <c r="D109" s="81">
        <f>SUM(D87:D108)</f>
        <v>0</v>
      </c>
      <c r="E109" s="81">
        <f t="shared" si="58"/>
        <v>0</v>
      </c>
      <c r="F109" s="81">
        <f t="shared" si="58"/>
        <v>0</v>
      </c>
      <c r="G109" s="81">
        <f t="shared" si="58"/>
        <v>0</v>
      </c>
      <c r="H109" s="81">
        <f t="shared" si="58"/>
        <v>0</v>
      </c>
      <c r="I109" s="81">
        <f t="shared" si="58"/>
        <v>0</v>
      </c>
      <c r="J109" s="57"/>
      <c r="K109" s="57"/>
      <c r="L109" s="57"/>
      <c r="M109" s="57"/>
      <c r="N109" s="57"/>
      <c r="O109" s="57"/>
      <c r="P109" s="57"/>
      <c r="Q109" s="57"/>
      <c r="R109" s="57"/>
      <c r="S109" s="57"/>
      <c r="T109" s="57"/>
      <c r="U109" s="57"/>
      <c r="V109" s="57"/>
      <c r="W109" s="57"/>
      <c r="X109" s="57"/>
    </row>
    <row r="110" spans="1:24" ht="14.25" customHeight="1" x14ac:dyDescent="0.25">
      <c r="A110" s="105" t="s">
        <v>70</v>
      </c>
      <c r="B110" s="106" t="s">
        <v>523</v>
      </c>
      <c r="C110" s="107"/>
      <c r="D110" s="107"/>
      <c r="E110" s="107"/>
      <c r="F110" s="107"/>
      <c r="G110" s="107"/>
      <c r="H110" s="107"/>
      <c r="I110" s="107"/>
    </row>
    <row r="111" spans="1:24" ht="29.25" customHeight="1" x14ac:dyDescent="0.25">
      <c r="A111" s="87" t="s">
        <v>449</v>
      </c>
      <c r="B111" s="88" t="s">
        <v>524</v>
      </c>
      <c r="C111" s="89">
        <f>-'4'!C128</f>
        <v>0</v>
      </c>
      <c r="D111" s="89">
        <f>-('4'!D98+'4'!D108)</f>
        <v>0</v>
      </c>
      <c r="E111" s="89"/>
      <c r="F111" s="89">
        <f>-'4'!F128</f>
        <v>0</v>
      </c>
      <c r="G111" s="89">
        <f>-'4'!G128</f>
        <v>0</v>
      </c>
      <c r="H111" s="89">
        <f>-'4'!H128</f>
        <v>0</v>
      </c>
      <c r="I111" s="89">
        <f>-'4'!I128</f>
        <v>0</v>
      </c>
    </row>
    <row r="112" spans="1:24" ht="14.25" customHeight="1" x14ac:dyDescent="0.25">
      <c r="A112" s="87" t="s">
        <v>450</v>
      </c>
      <c r="B112" s="88" t="s">
        <v>525</v>
      </c>
      <c r="C112" s="41"/>
      <c r="D112" s="41"/>
      <c r="E112" s="41"/>
      <c r="F112" s="41"/>
      <c r="G112" s="41"/>
      <c r="H112" s="41"/>
      <c r="I112" s="41"/>
    </row>
    <row r="113" spans="1:24" ht="14.25" customHeight="1" x14ac:dyDescent="0.25">
      <c r="A113" s="87" t="s">
        <v>451</v>
      </c>
      <c r="B113" s="88" t="s">
        <v>526</v>
      </c>
      <c r="C113" s="41"/>
      <c r="D113" s="89">
        <f>(C18+C16)-(D18+D16)</f>
        <v>0</v>
      </c>
      <c r="E113" s="89">
        <f t="shared" ref="E113:F113" si="59">IF(E5&gt;0, (D18+D16)-(E18+E16), 0)</f>
        <v>0</v>
      </c>
      <c r="F113" s="89">
        <f t="shared" si="59"/>
        <v>0</v>
      </c>
      <c r="G113" s="89">
        <f>IF(F5&gt;0, (F18+F16)-(G18+G16), IF(E5&gt;0, (E18+E16)-(G18+G16),(D18+D16)-(G18+G16)))</f>
        <v>0</v>
      </c>
      <c r="H113" s="89">
        <f t="shared" ref="H113:I113" si="60">(G18+G16)-(H18+H16)</f>
        <v>0</v>
      </c>
      <c r="I113" s="89">
        <f t="shared" si="60"/>
        <v>0</v>
      </c>
    </row>
    <row r="114" spans="1:24" ht="14.25" customHeight="1" x14ac:dyDescent="0.25">
      <c r="A114" s="87" t="s">
        <v>452</v>
      </c>
      <c r="B114" s="88" t="s">
        <v>527</v>
      </c>
      <c r="C114" s="41"/>
      <c r="D114" s="41"/>
      <c r="E114" s="41"/>
      <c r="F114" s="41"/>
      <c r="G114" s="41"/>
      <c r="H114" s="41"/>
      <c r="I114" s="41"/>
    </row>
    <row r="115" spans="1:24" ht="14.25" customHeight="1" x14ac:dyDescent="0.25">
      <c r="A115" s="87" t="s">
        <v>454</v>
      </c>
      <c r="B115" s="88" t="s">
        <v>528</v>
      </c>
      <c r="C115" s="41"/>
      <c r="D115" s="41"/>
      <c r="E115" s="41"/>
      <c r="F115" s="41"/>
      <c r="G115" s="41"/>
      <c r="H115" s="41"/>
      <c r="I115" s="41"/>
    </row>
    <row r="116" spans="1:24" ht="14.25" customHeight="1" x14ac:dyDescent="0.25">
      <c r="A116" s="87" t="s">
        <v>456</v>
      </c>
      <c r="B116" s="88" t="s">
        <v>529</v>
      </c>
      <c r="C116" s="41"/>
      <c r="D116" s="41"/>
      <c r="E116" s="41"/>
      <c r="F116" s="41"/>
      <c r="G116" s="41"/>
      <c r="H116" s="41"/>
      <c r="I116" s="41"/>
    </row>
    <row r="117" spans="1:24" ht="28.5" customHeight="1" x14ac:dyDescent="0.25">
      <c r="A117" s="87" t="s">
        <v>530</v>
      </c>
      <c r="B117" s="88" t="s">
        <v>531</v>
      </c>
      <c r="C117" s="41"/>
      <c r="D117" s="41"/>
      <c r="E117" s="41"/>
      <c r="F117" s="41"/>
      <c r="G117" s="41"/>
      <c r="H117" s="41"/>
      <c r="I117" s="41"/>
    </row>
    <row r="118" spans="1:24" ht="30" customHeight="1" x14ac:dyDescent="0.25">
      <c r="A118" s="87" t="s">
        <v>532</v>
      </c>
      <c r="B118" s="88" t="s">
        <v>533</v>
      </c>
      <c r="C118" s="41"/>
      <c r="D118" s="41"/>
      <c r="E118" s="41"/>
      <c r="F118" s="41"/>
      <c r="G118" s="41"/>
      <c r="H118" s="41"/>
      <c r="I118" s="41"/>
    </row>
    <row r="119" spans="1:24" ht="14.25" customHeight="1" x14ac:dyDescent="0.3">
      <c r="A119" s="79"/>
      <c r="B119" s="80" t="s">
        <v>534</v>
      </c>
      <c r="C119" s="81">
        <f t="shared" ref="C119:I119" si="61">SUM(C111:C118)</f>
        <v>0</v>
      </c>
      <c r="D119" s="81">
        <f>SUM(D111:D118)</f>
        <v>0</v>
      </c>
      <c r="E119" s="81">
        <f>SUM(E111:E118)</f>
        <v>0</v>
      </c>
      <c r="F119" s="81">
        <f t="shared" si="61"/>
        <v>0</v>
      </c>
      <c r="G119" s="81">
        <f t="shared" si="61"/>
        <v>0</v>
      </c>
      <c r="H119" s="81">
        <f t="shared" si="61"/>
        <v>0</v>
      </c>
      <c r="I119" s="81">
        <f t="shared" si="61"/>
        <v>0</v>
      </c>
      <c r="J119" s="57"/>
      <c r="K119" s="57"/>
      <c r="L119" s="57"/>
      <c r="M119" s="57"/>
      <c r="N119" s="57"/>
      <c r="O119" s="57"/>
      <c r="P119" s="57"/>
      <c r="Q119" s="57"/>
      <c r="R119" s="57"/>
      <c r="S119" s="57"/>
      <c r="T119" s="57"/>
      <c r="U119" s="57"/>
      <c r="V119" s="57"/>
      <c r="W119" s="57"/>
      <c r="X119" s="57"/>
    </row>
    <row r="120" spans="1:24" ht="14.25" customHeight="1" x14ac:dyDescent="0.25">
      <c r="A120" s="105" t="s">
        <v>102</v>
      </c>
      <c r="B120" s="106" t="s">
        <v>535</v>
      </c>
      <c r="C120" s="107"/>
      <c r="D120" s="107"/>
      <c r="E120" s="107"/>
      <c r="F120" s="107"/>
      <c r="G120" s="107"/>
      <c r="H120" s="107"/>
      <c r="I120" s="107"/>
    </row>
    <row r="121" spans="1:24" ht="14.25" customHeight="1" x14ac:dyDescent="0.25">
      <c r="A121" s="87" t="s">
        <v>104</v>
      </c>
      <c r="B121" s="88" t="s">
        <v>536</v>
      </c>
      <c r="C121" s="89">
        <f t="shared" ref="C121:I121" si="62">SUM(C122:C125)</f>
        <v>0</v>
      </c>
      <c r="D121" s="89">
        <f t="shared" si="62"/>
        <v>0</v>
      </c>
      <c r="E121" s="89">
        <f t="shared" si="62"/>
        <v>0</v>
      </c>
      <c r="F121" s="89">
        <f t="shared" si="62"/>
        <v>0</v>
      </c>
      <c r="G121" s="89">
        <f t="shared" si="62"/>
        <v>0</v>
      </c>
      <c r="H121" s="89">
        <f t="shared" si="62"/>
        <v>0</v>
      </c>
      <c r="I121" s="89">
        <f t="shared" si="62"/>
        <v>0</v>
      </c>
    </row>
    <row r="122" spans="1:24" ht="14.25" customHeight="1" x14ac:dyDescent="0.25">
      <c r="A122" s="110" t="s">
        <v>106</v>
      </c>
      <c r="B122" s="111" t="s">
        <v>537</v>
      </c>
      <c r="C122" s="90"/>
      <c r="D122" s="90"/>
      <c r="E122" s="90"/>
      <c r="F122" s="90"/>
      <c r="G122" s="90"/>
      <c r="H122" s="90"/>
      <c r="I122" s="90"/>
    </row>
    <row r="123" spans="1:24" ht="14.25" customHeight="1" x14ac:dyDescent="0.25">
      <c r="A123" s="110" t="s">
        <v>538</v>
      </c>
      <c r="B123" s="111" t="s">
        <v>539</v>
      </c>
      <c r="C123" s="90"/>
      <c r="D123" s="90"/>
      <c r="E123" s="90"/>
      <c r="F123" s="90"/>
      <c r="G123" s="90"/>
      <c r="H123" s="90"/>
      <c r="I123" s="90"/>
    </row>
    <row r="124" spans="1:24" ht="14.25" customHeight="1" x14ac:dyDescent="0.25">
      <c r="A124" s="110" t="s">
        <v>540</v>
      </c>
      <c r="B124" s="111" t="s">
        <v>541</v>
      </c>
      <c r="C124" s="90"/>
      <c r="D124" s="90"/>
      <c r="E124" s="90"/>
      <c r="F124" s="90"/>
      <c r="G124" s="90"/>
      <c r="H124" s="90"/>
      <c r="I124" s="90"/>
    </row>
    <row r="125" spans="1:24" ht="14.25" customHeight="1" x14ac:dyDescent="0.25">
      <c r="A125" s="110" t="s">
        <v>542</v>
      </c>
      <c r="B125" s="111" t="s">
        <v>543</v>
      </c>
      <c r="C125" s="90"/>
      <c r="D125" s="90"/>
      <c r="E125" s="90"/>
      <c r="F125" s="90"/>
      <c r="G125" s="90"/>
      <c r="H125" s="90"/>
      <c r="I125" s="90"/>
    </row>
    <row r="126" spans="1:24" ht="30" customHeight="1" x14ac:dyDescent="0.25">
      <c r="A126" s="87" t="s">
        <v>107</v>
      </c>
      <c r="B126" s="88" t="s">
        <v>544</v>
      </c>
      <c r="C126" s="89">
        <f t="shared" ref="C126:I126" si="63">SUM(C127,C130,C135:C138)</f>
        <v>0</v>
      </c>
      <c r="D126" s="89">
        <f t="shared" si="63"/>
        <v>0</v>
      </c>
      <c r="E126" s="89">
        <f t="shared" si="63"/>
        <v>0</v>
      </c>
      <c r="F126" s="89">
        <f t="shared" si="63"/>
        <v>0</v>
      </c>
      <c r="G126" s="89">
        <f t="shared" si="63"/>
        <v>0</v>
      </c>
      <c r="H126" s="89">
        <f t="shared" si="63"/>
        <v>0</v>
      </c>
      <c r="I126" s="89">
        <f t="shared" si="63"/>
        <v>0</v>
      </c>
    </row>
    <row r="127" spans="1:24" ht="14.25" customHeight="1" x14ac:dyDescent="0.3">
      <c r="A127" s="110" t="s">
        <v>109</v>
      </c>
      <c r="B127" s="111" t="s">
        <v>545</v>
      </c>
      <c r="C127" s="112">
        <f t="shared" ref="C127:I127" si="64">SUM(C128:C129)</f>
        <v>0</v>
      </c>
      <c r="D127" s="112">
        <f t="shared" si="64"/>
        <v>0</v>
      </c>
      <c r="E127" s="112">
        <f t="shared" si="64"/>
        <v>0</v>
      </c>
      <c r="F127" s="112">
        <f t="shared" si="64"/>
        <v>0</v>
      </c>
      <c r="G127" s="112">
        <f t="shared" si="64"/>
        <v>0</v>
      </c>
      <c r="H127" s="112">
        <f t="shared" si="64"/>
        <v>0</v>
      </c>
      <c r="I127" s="112">
        <f t="shared" si="64"/>
        <v>0</v>
      </c>
      <c r="J127" s="113"/>
      <c r="K127" s="113"/>
      <c r="L127" s="113"/>
      <c r="M127" s="113"/>
      <c r="N127" s="113"/>
      <c r="O127" s="113"/>
      <c r="P127" s="113"/>
      <c r="Q127" s="113"/>
      <c r="R127" s="113"/>
      <c r="S127" s="113"/>
      <c r="T127" s="113"/>
      <c r="U127" s="113"/>
      <c r="V127" s="113"/>
      <c r="W127" s="113"/>
      <c r="X127" s="113"/>
    </row>
    <row r="128" spans="1:24" ht="14.25" customHeight="1" x14ac:dyDescent="0.3">
      <c r="A128" s="114" t="s">
        <v>546</v>
      </c>
      <c r="B128" s="115" t="s">
        <v>547</v>
      </c>
      <c r="C128" s="112">
        <f>'5'!C18+'5'!C19+'5'!C30</f>
        <v>0</v>
      </c>
      <c r="D128" s="112">
        <f>'5'!D18+'5'!D19+'5'!D30</f>
        <v>0</v>
      </c>
      <c r="E128" s="112">
        <f>'5'!E18+'5'!E19+'5'!E30</f>
        <v>0</v>
      </c>
      <c r="F128" s="112">
        <f>'5'!F18+'5'!F19+'5'!F30</f>
        <v>0</v>
      </c>
      <c r="G128" s="112">
        <f>'5'!G18+'5'!G19+'5'!G30</f>
        <v>0</v>
      </c>
      <c r="H128" s="112">
        <f>'5'!H18+'5'!H19+'5'!H30</f>
        <v>0</v>
      </c>
      <c r="I128" s="112">
        <f>'5'!I18+'5'!I19+'5'!I30</f>
        <v>0</v>
      </c>
      <c r="J128" s="116"/>
      <c r="K128" s="116"/>
      <c r="L128" s="116"/>
      <c r="M128" s="116"/>
      <c r="N128" s="116"/>
      <c r="O128" s="116"/>
      <c r="P128" s="116"/>
      <c r="Q128" s="116"/>
      <c r="R128" s="116"/>
      <c r="S128" s="116"/>
      <c r="T128" s="116"/>
      <c r="U128" s="116"/>
      <c r="V128" s="116"/>
      <c r="W128" s="116"/>
      <c r="X128" s="116"/>
    </row>
    <row r="129" spans="1:24" ht="14.25" customHeight="1" x14ac:dyDescent="0.3">
      <c r="A129" s="114" t="s">
        <v>548</v>
      </c>
      <c r="B129" s="115" t="s">
        <v>549</v>
      </c>
      <c r="C129" s="117"/>
      <c r="D129" s="117"/>
      <c r="E129" s="117"/>
      <c r="F129" s="117"/>
      <c r="G129" s="117"/>
      <c r="H129" s="117"/>
      <c r="I129" s="117"/>
      <c r="J129" s="116"/>
      <c r="K129" s="116"/>
      <c r="L129" s="116"/>
      <c r="M129" s="116"/>
      <c r="N129" s="116"/>
      <c r="O129" s="116"/>
      <c r="P129" s="116"/>
      <c r="Q129" s="116"/>
      <c r="R129" s="116"/>
      <c r="S129" s="116"/>
      <c r="T129" s="116"/>
      <c r="U129" s="116"/>
      <c r="V129" s="116"/>
      <c r="W129" s="116"/>
      <c r="X129" s="116"/>
    </row>
    <row r="130" spans="1:24" ht="14.25" customHeight="1" x14ac:dyDescent="0.3">
      <c r="A130" s="110" t="s">
        <v>112</v>
      </c>
      <c r="B130" s="111" t="s">
        <v>550</v>
      </c>
      <c r="C130" s="112">
        <f t="shared" ref="C130:I130" si="65">SUM(C131:C134)</f>
        <v>0</v>
      </c>
      <c r="D130" s="112">
        <f t="shared" si="65"/>
        <v>0</v>
      </c>
      <c r="E130" s="112">
        <f t="shared" si="65"/>
        <v>0</v>
      </c>
      <c r="F130" s="112">
        <f t="shared" si="65"/>
        <v>0</v>
      </c>
      <c r="G130" s="112">
        <f t="shared" si="65"/>
        <v>0</v>
      </c>
      <c r="H130" s="112">
        <f t="shared" si="65"/>
        <v>0</v>
      </c>
      <c r="I130" s="112">
        <f t="shared" si="65"/>
        <v>0</v>
      </c>
      <c r="J130" s="113"/>
      <c r="K130" s="113"/>
      <c r="L130" s="113"/>
      <c r="M130" s="113"/>
      <c r="N130" s="113"/>
      <c r="O130" s="113"/>
      <c r="P130" s="113"/>
      <c r="Q130" s="113"/>
      <c r="R130" s="113"/>
      <c r="S130" s="113"/>
      <c r="T130" s="113"/>
      <c r="U130" s="113"/>
      <c r="V130" s="113"/>
      <c r="W130" s="113"/>
      <c r="X130" s="113"/>
    </row>
    <row r="131" spans="1:24" ht="15" customHeight="1" x14ac:dyDescent="0.3">
      <c r="A131" s="114" t="s">
        <v>551</v>
      </c>
      <c r="B131" s="115" t="s">
        <v>552</v>
      </c>
      <c r="C131" s="112">
        <f>-('5'!C20+'5'!C21)</f>
        <v>0</v>
      </c>
      <c r="D131" s="112">
        <f>-('5'!D20+'5'!D21)</f>
        <v>0</v>
      </c>
      <c r="E131" s="112">
        <f>-('5'!E20+'5'!E21)</f>
        <v>0</v>
      </c>
      <c r="F131" s="112">
        <f>-('5'!F20+'5'!F21)</f>
        <v>0</v>
      </c>
      <c r="G131" s="112">
        <f>-('5'!G20+'5'!G21)</f>
        <v>0</v>
      </c>
      <c r="H131" s="112">
        <f>-('5'!H20+'5'!H21)</f>
        <v>0</v>
      </c>
      <c r="I131" s="112">
        <f>-('5'!I20+'5'!I21)</f>
        <v>0</v>
      </c>
      <c r="J131" s="116"/>
      <c r="K131" s="116"/>
      <c r="L131" s="116"/>
      <c r="M131" s="116"/>
      <c r="N131" s="116"/>
      <c r="O131" s="116"/>
      <c r="P131" s="116"/>
      <c r="Q131" s="116"/>
      <c r="R131" s="116"/>
      <c r="S131" s="116"/>
      <c r="T131" s="116"/>
      <c r="U131" s="116"/>
      <c r="V131" s="116"/>
      <c r="W131" s="116"/>
      <c r="X131" s="116"/>
    </row>
    <row r="132" spans="1:24" ht="15" customHeight="1" x14ac:dyDescent="0.3">
      <c r="A132" s="114" t="s">
        <v>553</v>
      </c>
      <c r="B132" s="115" t="s">
        <v>554</v>
      </c>
      <c r="C132" s="117"/>
      <c r="D132" s="117"/>
      <c r="E132" s="117"/>
      <c r="F132" s="117"/>
      <c r="G132" s="117"/>
      <c r="H132" s="117"/>
      <c r="I132" s="117"/>
      <c r="J132" s="116"/>
      <c r="K132" s="116"/>
      <c r="L132" s="116"/>
      <c r="M132" s="116"/>
      <c r="N132" s="116"/>
      <c r="O132" s="116"/>
      <c r="P132" s="116"/>
      <c r="Q132" s="116"/>
      <c r="R132" s="116"/>
      <c r="S132" s="116"/>
      <c r="T132" s="116"/>
      <c r="U132" s="116"/>
      <c r="V132" s="116"/>
      <c r="W132" s="116"/>
      <c r="X132" s="116"/>
    </row>
    <row r="133" spans="1:24" ht="15" customHeight="1" x14ac:dyDescent="0.3">
      <c r="A133" s="114" t="s">
        <v>555</v>
      </c>
      <c r="B133" s="115" t="s">
        <v>556</v>
      </c>
      <c r="C133" s="112">
        <f>-('5'!C23+'5'!C33)</f>
        <v>0</v>
      </c>
      <c r="D133" s="112">
        <f>-('5'!D23+'5'!D33)</f>
        <v>0</v>
      </c>
      <c r="E133" s="112">
        <f>-('5'!E23+'5'!E33)</f>
        <v>0</v>
      </c>
      <c r="F133" s="112">
        <f>-('5'!F23+'5'!F33)</f>
        <v>0</v>
      </c>
      <c r="G133" s="112">
        <f>-('5'!G23+'5'!G33)</f>
        <v>0</v>
      </c>
      <c r="H133" s="112">
        <f>-('5'!H23+'5'!H33)</f>
        <v>0</v>
      </c>
      <c r="I133" s="112">
        <f>-('5'!I23+'5'!I33)</f>
        <v>0</v>
      </c>
      <c r="J133" s="116"/>
      <c r="K133" s="116"/>
      <c r="L133" s="116"/>
      <c r="M133" s="116"/>
      <c r="N133" s="116"/>
      <c r="O133" s="116"/>
      <c r="P133" s="116"/>
      <c r="Q133" s="116"/>
      <c r="R133" s="116"/>
      <c r="S133" s="116"/>
      <c r="T133" s="116"/>
      <c r="U133" s="116"/>
      <c r="V133" s="116"/>
      <c r="W133" s="116"/>
      <c r="X133" s="116"/>
    </row>
    <row r="134" spans="1:24" ht="15" customHeight="1" x14ac:dyDescent="0.3">
      <c r="A134" s="114" t="s">
        <v>557</v>
      </c>
      <c r="B134" s="115" t="s">
        <v>558</v>
      </c>
      <c r="C134" s="112">
        <f>-'5'!C31</f>
        <v>0</v>
      </c>
      <c r="D134" s="112">
        <f>-'5'!D31</f>
        <v>0</v>
      </c>
      <c r="E134" s="112">
        <f>-'5'!E31</f>
        <v>0</v>
      </c>
      <c r="F134" s="112">
        <f>-'5'!F31</f>
        <v>0</v>
      </c>
      <c r="G134" s="112">
        <f>-'5'!G31</f>
        <v>0</v>
      </c>
      <c r="H134" s="112">
        <f>-'5'!H31</f>
        <v>0</v>
      </c>
      <c r="I134" s="112">
        <f>-'5'!I31</f>
        <v>0</v>
      </c>
      <c r="J134" s="116"/>
      <c r="K134" s="116"/>
      <c r="L134" s="116"/>
      <c r="M134" s="116"/>
      <c r="N134" s="116"/>
      <c r="O134" s="116"/>
      <c r="P134" s="116"/>
      <c r="Q134" s="116"/>
      <c r="R134" s="116"/>
      <c r="S134" s="116"/>
      <c r="T134" s="116"/>
      <c r="U134" s="116"/>
      <c r="V134" s="116"/>
      <c r="W134" s="116"/>
      <c r="X134" s="116"/>
    </row>
    <row r="135" spans="1:24" ht="18" customHeight="1" x14ac:dyDescent="0.3">
      <c r="A135" s="110" t="s">
        <v>559</v>
      </c>
      <c r="B135" s="111" t="s">
        <v>560</v>
      </c>
      <c r="C135" s="90"/>
      <c r="D135" s="90"/>
      <c r="E135" s="90"/>
      <c r="F135" s="90"/>
      <c r="G135" s="90"/>
      <c r="H135" s="90"/>
      <c r="I135" s="90"/>
      <c r="J135" s="113"/>
      <c r="K135" s="113"/>
      <c r="L135" s="113"/>
      <c r="M135" s="113"/>
      <c r="N135" s="113"/>
      <c r="O135" s="113"/>
      <c r="P135" s="113"/>
      <c r="Q135" s="113"/>
      <c r="R135" s="113"/>
      <c r="S135" s="113"/>
      <c r="T135" s="113"/>
      <c r="U135" s="113"/>
      <c r="V135" s="113"/>
      <c r="W135" s="113"/>
      <c r="X135" s="113"/>
    </row>
    <row r="136" spans="1:24" ht="15.75" customHeight="1" x14ac:dyDescent="0.3">
      <c r="A136" s="110" t="s">
        <v>561</v>
      </c>
      <c r="B136" s="111" t="s">
        <v>562</v>
      </c>
      <c r="C136" s="90"/>
      <c r="D136" s="118"/>
      <c r="E136" s="118"/>
      <c r="F136" s="90"/>
      <c r="G136" s="118"/>
      <c r="H136" s="118"/>
      <c r="I136" s="118"/>
      <c r="J136" s="113"/>
      <c r="K136" s="113"/>
      <c r="L136" s="113"/>
      <c r="M136" s="113"/>
      <c r="N136" s="113"/>
      <c r="O136" s="113"/>
      <c r="P136" s="113"/>
      <c r="Q136" s="113"/>
      <c r="R136" s="113"/>
      <c r="S136" s="113"/>
      <c r="T136" s="113"/>
      <c r="U136" s="113"/>
      <c r="V136" s="113"/>
      <c r="W136" s="113"/>
      <c r="X136" s="113"/>
    </row>
    <row r="137" spans="1:24" ht="48" customHeight="1" x14ac:dyDescent="0.3">
      <c r="A137" s="110" t="s">
        <v>563</v>
      </c>
      <c r="B137" s="111" t="s">
        <v>564</v>
      </c>
      <c r="C137" s="90"/>
      <c r="D137" s="118"/>
      <c r="E137" s="118"/>
      <c r="F137" s="90"/>
      <c r="G137" s="90"/>
      <c r="H137" s="90"/>
      <c r="I137" s="90"/>
      <c r="J137" s="113"/>
      <c r="K137" s="119"/>
      <c r="L137" s="113"/>
      <c r="M137" s="113"/>
      <c r="N137" s="113"/>
      <c r="O137" s="113"/>
      <c r="P137" s="113"/>
      <c r="Q137" s="113"/>
      <c r="R137" s="113"/>
      <c r="S137" s="113"/>
      <c r="T137" s="113"/>
      <c r="U137" s="113"/>
      <c r="V137" s="113"/>
      <c r="W137" s="113"/>
      <c r="X137" s="113"/>
    </row>
    <row r="138" spans="1:24" ht="35.25" customHeight="1" x14ac:dyDescent="0.3">
      <c r="A138" s="110" t="s">
        <v>565</v>
      </c>
      <c r="B138" s="111" t="s">
        <v>566</v>
      </c>
      <c r="C138" s="90"/>
      <c r="D138" s="90"/>
      <c r="E138" s="90"/>
      <c r="F138" s="90"/>
      <c r="G138" s="90"/>
      <c r="H138" s="90"/>
      <c r="I138" s="90"/>
      <c r="J138" s="113"/>
      <c r="K138" s="113"/>
      <c r="L138" s="113"/>
      <c r="M138" s="113"/>
      <c r="N138" s="113"/>
      <c r="O138" s="113"/>
      <c r="P138" s="113"/>
      <c r="Q138" s="113"/>
      <c r="R138" s="113"/>
      <c r="S138" s="113"/>
      <c r="T138" s="113"/>
      <c r="U138" s="113"/>
      <c r="V138" s="113"/>
      <c r="W138" s="113"/>
      <c r="X138" s="113"/>
    </row>
    <row r="139" spans="1:24" ht="14.25" customHeight="1" x14ac:dyDescent="0.3">
      <c r="A139" s="79"/>
      <c r="B139" s="80" t="s">
        <v>567</v>
      </c>
      <c r="C139" s="120">
        <f t="shared" ref="C139:I139" si="66">SUM(C121,C126)</f>
        <v>0</v>
      </c>
      <c r="D139" s="120">
        <f t="shared" si="66"/>
        <v>0</v>
      </c>
      <c r="E139" s="120">
        <f t="shared" si="66"/>
        <v>0</v>
      </c>
      <c r="F139" s="120">
        <f t="shared" si="66"/>
        <v>0</v>
      </c>
      <c r="G139" s="120">
        <f t="shared" si="66"/>
        <v>0</v>
      </c>
      <c r="H139" s="120">
        <f t="shared" si="66"/>
        <v>0</v>
      </c>
      <c r="I139" s="120">
        <f t="shared" si="66"/>
        <v>0</v>
      </c>
      <c r="J139" s="57"/>
      <c r="K139" s="57"/>
      <c r="L139" s="57"/>
      <c r="M139" s="57"/>
      <c r="N139" s="57"/>
      <c r="O139" s="57"/>
      <c r="P139" s="57"/>
      <c r="Q139" s="57"/>
      <c r="R139" s="57"/>
      <c r="S139" s="57"/>
      <c r="T139" s="57"/>
      <c r="U139" s="57"/>
      <c r="V139" s="57"/>
      <c r="W139" s="57"/>
      <c r="X139" s="57"/>
    </row>
    <row r="140" spans="1:24" ht="33.75" customHeight="1" x14ac:dyDescent="0.25">
      <c r="A140" s="87" t="s">
        <v>120</v>
      </c>
      <c r="B140" s="88" t="s">
        <v>568</v>
      </c>
      <c r="C140" s="41"/>
      <c r="D140" s="41"/>
      <c r="E140" s="41"/>
      <c r="F140" s="41"/>
      <c r="G140" s="41"/>
      <c r="H140" s="41"/>
      <c r="I140" s="41"/>
    </row>
    <row r="141" spans="1:24" ht="33.75" customHeight="1" x14ac:dyDescent="0.25">
      <c r="A141" s="87" t="s">
        <v>252</v>
      </c>
      <c r="B141" s="88" t="s">
        <v>569</v>
      </c>
      <c r="C141" s="89">
        <f t="shared" ref="C141:I141" si="67">C109+C119+C139</f>
        <v>0</v>
      </c>
      <c r="D141" s="89">
        <f>D109+D119+D139</f>
        <v>0</v>
      </c>
      <c r="E141" s="89">
        <f t="shared" si="67"/>
        <v>0</v>
      </c>
      <c r="F141" s="89">
        <f t="shared" si="67"/>
        <v>0</v>
      </c>
      <c r="G141" s="89">
        <f>G109+G119+G139</f>
        <v>0</v>
      </c>
      <c r="H141" s="89">
        <f t="shared" si="67"/>
        <v>0</v>
      </c>
      <c r="I141" s="89">
        <f t="shared" si="67"/>
        <v>0</v>
      </c>
    </row>
    <row r="142" spans="1:24" ht="27.75" customHeight="1" x14ac:dyDescent="0.25">
      <c r="A142" s="87" t="s">
        <v>382</v>
      </c>
      <c r="B142" s="88" t="s">
        <v>570</v>
      </c>
      <c r="C142" s="121">
        <v>0</v>
      </c>
      <c r="D142" s="89">
        <f>C143</f>
        <v>0</v>
      </c>
      <c r="E142" s="89">
        <f t="shared" ref="E142:F142" si="68">IF(E5&gt;0, D143, 0)</f>
        <v>0</v>
      </c>
      <c r="F142" s="89">
        <f t="shared" si="68"/>
        <v>0</v>
      </c>
      <c r="G142" s="89">
        <f>IF(F5&gt;0, F143, IF(E5&gt;0, E143,D143))</f>
        <v>0</v>
      </c>
      <c r="H142" s="89">
        <f t="shared" ref="H142:I142" si="69">G143</f>
        <v>0</v>
      </c>
      <c r="I142" s="89">
        <f t="shared" si="69"/>
        <v>0</v>
      </c>
    </row>
    <row r="143" spans="1:24" ht="31.5" customHeight="1" x14ac:dyDescent="0.25">
      <c r="A143" s="87" t="s">
        <v>464</v>
      </c>
      <c r="B143" s="88" t="s">
        <v>571</v>
      </c>
      <c r="C143" s="89">
        <f t="shared" ref="C143:I143" si="70">C141+C142</f>
        <v>0</v>
      </c>
      <c r="D143" s="89">
        <f t="shared" si="70"/>
        <v>0</v>
      </c>
      <c r="E143" s="89">
        <f t="shared" si="70"/>
        <v>0</v>
      </c>
      <c r="F143" s="89">
        <f t="shared" si="70"/>
        <v>0</v>
      </c>
      <c r="G143" s="89">
        <f t="shared" si="70"/>
        <v>0</v>
      </c>
      <c r="H143" s="89">
        <f t="shared" si="70"/>
        <v>0</v>
      </c>
      <c r="I143" s="89">
        <f t="shared" si="70"/>
        <v>0</v>
      </c>
    </row>
    <row r="144" spans="1:24" ht="14.25" customHeight="1" x14ac:dyDescent="0.25"/>
    <row r="145" spans="1:1" ht="14.25" customHeight="1" x14ac:dyDescent="0.25">
      <c r="A145" s="20" t="s">
        <v>251</v>
      </c>
    </row>
    <row r="146" spans="1:1" ht="14.25" customHeight="1" x14ac:dyDescent="0.25"/>
    <row r="147" spans="1:1" ht="14.25" customHeight="1" x14ac:dyDescent="0.25"/>
    <row r="148" spans="1:1" ht="14.25" customHeight="1" x14ac:dyDescent="0.25"/>
    <row r="149" spans="1:1" ht="14.25" customHeight="1" x14ac:dyDescent="0.25"/>
    <row r="150" spans="1:1" ht="14.25" customHeight="1" x14ac:dyDescent="0.25"/>
    <row r="151" spans="1:1" ht="14.25" customHeight="1" x14ac:dyDescent="0.25"/>
    <row r="152" spans="1:1" ht="14.25" customHeight="1" x14ac:dyDescent="0.25"/>
    <row r="153" spans="1:1" ht="14.25" customHeight="1" x14ac:dyDescent="0.25"/>
    <row r="154" spans="1:1" ht="14.25" customHeight="1" x14ac:dyDescent="0.25"/>
    <row r="155" spans="1:1" ht="14.25" customHeight="1" x14ac:dyDescent="0.25"/>
    <row r="156" spans="1:1" ht="14.25" customHeight="1" x14ac:dyDescent="0.25"/>
    <row r="157" spans="1:1" ht="14.25" customHeight="1" x14ac:dyDescent="0.25"/>
    <row r="158" spans="1:1" ht="14.25" customHeight="1" x14ac:dyDescent="0.25"/>
    <row r="159" spans="1:1" ht="14.25" customHeight="1" x14ac:dyDescent="0.25"/>
    <row r="160" spans="1:1"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9">
    <mergeCell ref="B67:I67"/>
    <mergeCell ref="B85:I85"/>
    <mergeCell ref="B1:I1"/>
    <mergeCell ref="A3:A5"/>
    <mergeCell ref="B3:B5"/>
    <mergeCell ref="C3:C5"/>
    <mergeCell ref="D3:F3"/>
    <mergeCell ref="G3:I3"/>
    <mergeCell ref="B6:I6"/>
  </mergeCells>
  <printOptions horizontalCentered="1"/>
  <pageMargins left="0.39370078740157483" right="0.39370078740157483" top="0.6" bottom="0.6" header="0" footer="0"/>
  <pageSetup paperSize="9" fitToHeight="0" orientation="landscape"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1000"/>
  <sheetViews>
    <sheetView workbookViewId="0">
      <selection activeCell="Q27" sqref="Q27"/>
    </sheetView>
  </sheetViews>
  <sheetFormatPr defaultColWidth="12.59765625" defaultRowHeight="15" customHeight="1" x14ac:dyDescent="0.25"/>
  <cols>
    <col min="1" max="1" width="4.69921875" customWidth="1"/>
    <col min="2" max="2" width="18.09765625" customWidth="1"/>
    <col min="3" max="3" width="11.19921875" customWidth="1"/>
    <col min="4" max="4" width="12.5" customWidth="1"/>
    <col min="5" max="5" width="10.59765625" customWidth="1"/>
    <col min="6" max="6" width="9.8984375" customWidth="1"/>
    <col min="7" max="7" width="10.19921875" customWidth="1"/>
    <col min="8" max="9" width="9.8984375" customWidth="1"/>
    <col min="10" max="10" width="10" customWidth="1"/>
    <col min="11" max="24" width="7.69921875" customWidth="1"/>
  </cols>
  <sheetData>
    <row r="1" spans="1:24" ht="14.25" customHeight="1" x14ac:dyDescent="0.25">
      <c r="A1" s="8" t="s">
        <v>464</v>
      </c>
      <c r="B1" s="207" t="s">
        <v>572</v>
      </c>
      <c r="C1" s="218"/>
      <c r="D1" s="218"/>
      <c r="E1" s="218"/>
      <c r="F1" s="218"/>
      <c r="G1" s="218"/>
      <c r="H1" s="218"/>
      <c r="I1" s="218"/>
      <c r="J1" s="218"/>
      <c r="K1" s="20"/>
      <c r="L1" s="20"/>
      <c r="M1" s="20"/>
      <c r="N1" s="20"/>
      <c r="O1" s="20"/>
      <c r="P1" s="20"/>
      <c r="Q1" s="20"/>
      <c r="R1" s="20"/>
      <c r="S1" s="20"/>
      <c r="T1" s="20"/>
      <c r="U1" s="20"/>
      <c r="V1" s="20"/>
      <c r="W1" s="20"/>
      <c r="X1" s="20"/>
    </row>
    <row r="2" spans="1:24" ht="14.25" customHeight="1" x14ac:dyDescent="0.25">
      <c r="A2" s="26" t="s">
        <v>30</v>
      </c>
      <c r="B2" s="26" t="s">
        <v>122</v>
      </c>
      <c r="C2" s="26"/>
      <c r="D2" s="26" t="s">
        <v>123</v>
      </c>
      <c r="E2" s="26" t="s">
        <v>124</v>
      </c>
      <c r="F2" s="26"/>
      <c r="G2" s="26" t="s">
        <v>125</v>
      </c>
      <c r="H2" s="134" t="s">
        <v>126</v>
      </c>
      <c r="I2" s="134" t="s">
        <v>127</v>
      </c>
      <c r="J2" s="134" t="s">
        <v>128</v>
      </c>
      <c r="K2" s="22"/>
      <c r="L2" s="22"/>
      <c r="M2" s="22"/>
      <c r="N2" s="22"/>
      <c r="O2" s="22"/>
      <c r="P2" s="22"/>
      <c r="Q2" s="22"/>
      <c r="R2" s="22"/>
      <c r="S2" s="22"/>
      <c r="T2" s="22"/>
      <c r="U2" s="22"/>
      <c r="V2" s="22"/>
      <c r="W2" s="22"/>
      <c r="X2" s="22"/>
    </row>
    <row r="3" spans="1:24" ht="45" customHeight="1" x14ac:dyDescent="0.25">
      <c r="A3" s="289" t="s">
        <v>130</v>
      </c>
      <c r="B3" s="289" t="s">
        <v>131</v>
      </c>
      <c r="C3" s="306" t="s">
        <v>573</v>
      </c>
      <c r="D3" s="289" t="str">
        <f>'4'!C3</f>
        <v>Užpildykite 1.1.2 punktą</v>
      </c>
      <c r="E3" s="290" t="s">
        <v>132</v>
      </c>
      <c r="F3" s="218"/>
      <c r="G3" s="291"/>
      <c r="H3" s="260" t="s">
        <v>133</v>
      </c>
      <c r="I3" s="211"/>
      <c r="J3" s="211"/>
      <c r="K3" s="5"/>
      <c r="L3" s="5"/>
      <c r="M3" s="5"/>
      <c r="N3" s="5"/>
      <c r="O3" s="5"/>
      <c r="P3" s="5"/>
      <c r="Q3" s="5"/>
      <c r="R3" s="5"/>
      <c r="S3" s="5"/>
      <c r="T3" s="5"/>
      <c r="U3" s="5"/>
      <c r="V3" s="5"/>
      <c r="W3" s="5"/>
      <c r="X3" s="5"/>
    </row>
    <row r="4" spans="1:24" ht="14.25" customHeight="1" x14ac:dyDescent="0.25">
      <c r="A4" s="205"/>
      <c r="B4" s="205"/>
      <c r="C4" s="205"/>
      <c r="D4" s="205"/>
      <c r="E4" s="28" t="s">
        <v>134</v>
      </c>
      <c r="F4" s="28" t="s">
        <v>135</v>
      </c>
      <c r="G4" s="28" t="s">
        <v>136</v>
      </c>
      <c r="H4" s="135" t="s">
        <v>137</v>
      </c>
      <c r="I4" s="135" t="s">
        <v>135</v>
      </c>
      <c r="J4" s="135" t="s">
        <v>136</v>
      </c>
      <c r="K4" s="5"/>
      <c r="L4" s="5"/>
      <c r="M4" s="5"/>
      <c r="N4" s="5"/>
      <c r="O4" s="5"/>
      <c r="P4" s="5"/>
      <c r="Q4" s="5"/>
      <c r="R4" s="5"/>
      <c r="S4" s="5"/>
      <c r="T4" s="5"/>
      <c r="U4" s="5"/>
      <c r="V4" s="5"/>
      <c r="W4" s="5"/>
      <c r="X4" s="5"/>
    </row>
    <row r="5" spans="1:24" ht="27" customHeight="1" x14ac:dyDescent="0.25">
      <c r="A5" s="206"/>
      <c r="B5" s="206"/>
      <c r="C5" s="206"/>
      <c r="D5" s="206"/>
      <c r="E5" s="28" t="b">
        <f>'4'!D5</f>
        <v>0</v>
      </c>
      <c r="F5" s="28">
        <f>'4'!E5</f>
        <v>0</v>
      </c>
      <c r="G5" s="28">
        <f>'4'!F5</f>
        <v>0</v>
      </c>
      <c r="H5" s="28">
        <f>'4'!G5</f>
        <v>1</v>
      </c>
      <c r="I5" s="28">
        <f>'4'!H5</f>
        <v>2</v>
      </c>
      <c r="J5" s="28">
        <f>'4'!I5</f>
        <v>3</v>
      </c>
      <c r="K5" s="5"/>
      <c r="L5" s="5"/>
      <c r="M5" s="5"/>
      <c r="N5" s="5"/>
      <c r="O5" s="5"/>
      <c r="P5" s="5"/>
      <c r="Q5" s="5"/>
      <c r="R5" s="5"/>
      <c r="S5" s="5"/>
      <c r="T5" s="5"/>
      <c r="U5" s="5"/>
      <c r="V5" s="5"/>
      <c r="W5" s="5"/>
      <c r="X5" s="5"/>
    </row>
    <row r="6" spans="1:24" ht="14.25" customHeight="1" x14ac:dyDescent="0.25">
      <c r="A6" s="38" t="s">
        <v>574</v>
      </c>
      <c r="B6" s="38" t="s">
        <v>575</v>
      </c>
      <c r="C6" s="41"/>
      <c r="D6" s="107" t="str">
        <f>IFERROR(('6'!C109+'6'!C137)/('6'!C131+'6'!C133),"0")</f>
        <v>0</v>
      </c>
      <c r="E6" s="107">
        <v>0</v>
      </c>
      <c r="F6" s="107" t="str">
        <f>IFERROR(('6'!E109+'6'!E137)/('6'!E131+'6'!E133),"0")</f>
        <v>0</v>
      </c>
      <c r="G6" s="107" t="str">
        <f>IFERROR(('6'!F109+'6'!F137)/('6'!F131+'6'!F133),"0")</f>
        <v>0</v>
      </c>
      <c r="H6" s="107">
        <v>0</v>
      </c>
      <c r="I6" s="107">
        <v>0</v>
      </c>
      <c r="J6" s="107">
        <v>0</v>
      </c>
      <c r="K6" s="20"/>
      <c r="L6" s="20"/>
      <c r="M6" s="20"/>
      <c r="N6" s="20"/>
      <c r="O6" s="20"/>
      <c r="P6" s="20"/>
      <c r="Q6" s="20"/>
      <c r="R6" s="20"/>
      <c r="S6" s="20"/>
      <c r="T6" s="20"/>
      <c r="U6" s="20"/>
      <c r="V6" s="20"/>
      <c r="W6" s="20"/>
      <c r="X6" s="20"/>
    </row>
    <row r="7" spans="1:24" ht="14.25" customHeight="1" x14ac:dyDescent="0.25">
      <c r="A7" s="38" t="s">
        <v>576</v>
      </c>
      <c r="B7" s="38" t="s">
        <v>577</v>
      </c>
      <c r="C7" s="41"/>
      <c r="D7" s="107">
        <f>IFERROR(('6'!C53+'6'!C58)/'6'!C7, )</f>
        <v>0</v>
      </c>
      <c r="E7" s="163">
        <f>IFERROR(('6'!D53+'6'!D58)/'6'!D7, )</f>
        <v>0</v>
      </c>
      <c r="F7" s="163">
        <f>IFERROR(('6'!E53+'6'!E58)/'6'!E7, )</f>
        <v>0</v>
      </c>
      <c r="G7" s="163">
        <f>IFERROR(('6'!F53+'6'!F58)/'6'!F7, )</f>
        <v>0</v>
      </c>
      <c r="H7" s="107">
        <f>IFERROR(('6'!G53+'6'!G58)/'6'!G7, )</f>
        <v>0</v>
      </c>
      <c r="I7" s="107">
        <f>IFERROR(('6'!H53+'6'!H58)/'6'!H7, )</f>
        <v>0</v>
      </c>
      <c r="J7" s="107">
        <f>IFERROR(('6'!I53+'6'!I58)/'6'!I7, )</f>
        <v>0</v>
      </c>
      <c r="K7" s="20"/>
      <c r="L7" s="20"/>
      <c r="M7" s="20"/>
      <c r="N7" s="20"/>
      <c r="O7" s="20"/>
      <c r="P7" s="20"/>
      <c r="Q7" s="20"/>
      <c r="R7" s="20"/>
      <c r="S7" s="20"/>
      <c r="T7" s="20"/>
      <c r="U7" s="20"/>
      <c r="V7" s="20"/>
      <c r="W7" s="20"/>
      <c r="X7" s="20"/>
    </row>
    <row r="8" spans="1:24" ht="14.25" customHeight="1" x14ac:dyDescent="0.25">
      <c r="A8" s="38" t="s">
        <v>578</v>
      </c>
      <c r="B8" s="38" t="s">
        <v>579</v>
      </c>
      <c r="C8" s="41"/>
      <c r="D8" s="107">
        <f>IFERROR('6'!C83/('6'!C68+'6'!C75)*100, )</f>
        <v>0</v>
      </c>
      <c r="E8" s="163">
        <f>IFERROR('6'!D83/('6'!D68+'6'!D75)*100, )</f>
        <v>0</v>
      </c>
      <c r="F8" s="163">
        <f>IFERROR('6'!E83/('6'!E68+'6'!E75)*100, )</f>
        <v>0</v>
      </c>
      <c r="G8" s="163">
        <f>IFERROR('6'!F83/('6'!F68+'6'!F75)*100, )</f>
        <v>0</v>
      </c>
      <c r="H8" s="107">
        <f>IFERROR('6'!G83/('6'!G68+'6'!G75)*100, )</f>
        <v>0</v>
      </c>
      <c r="I8" s="107">
        <f>IFERROR('6'!H83/('6'!H68+'6'!H75)*100, )</f>
        <v>0</v>
      </c>
      <c r="J8" s="107">
        <f>IFERROR('6'!I83/('6'!I68+'6'!I75)*100, )</f>
        <v>0</v>
      </c>
      <c r="K8" s="20"/>
      <c r="L8" s="20"/>
      <c r="M8" s="20"/>
      <c r="N8" s="20"/>
      <c r="O8" s="20"/>
      <c r="P8" s="20"/>
      <c r="Q8" s="20"/>
      <c r="R8" s="20"/>
      <c r="S8" s="20"/>
      <c r="T8" s="20"/>
      <c r="U8" s="20"/>
      <c r="V8" s="20"/>
      <c r="W8" s="20"/>
      <c r="X8" s="20"/>
    </row>
    <row r="9" spans="1:24" ht="14.25" customHeight="1" x14ac:dyDescent="0.25">
      <c r="A9" s="20"/>
      <c r="B9" s="20"/>
      <c r="C9" s="20"/>
      <c r="D9" s="20"/>
      <c r="E9" s="20"/>
      <c r="F9" s="20"/>
      <c r="G9" s="20"/>
      <c r="H9" s="20"/>
      <c r="I9" s="20"/>
      <c r="J9" s="20"/>
      <c r="K9" s="20"/>
      <c r="L9" s="20"/>
      <c r="M9" s="20"/>
      <c r="N9" s="20"/>
      <c r="O9" s="20"/>
      <c r="P9" s="20"/>
      <c r="Q9" s="20"/>
      <c r="R9" s="20"/>
      <c r="S9" s="20"/>
      <c r="T9" s="20"/>
      <c r="U9" s="20"/>
      <c r="V9" s="20"/>
      <c r="W9" s="20"/>
      <c r="X9" s="20"/>
    </row>
    <row r="10" spans="1:24" ht="14.25" customHeight="1" x14ac:dyDescent="0.25">
      <c r="A10" s="20" t="s">
        <v>251</v>
      </c>
      <c r="B10" s="20"/>
      <c r="C10" s="20"/>
      <c r="D10" s="20"/>
      <c r="E10" s="20"/>
      <c r="F10" s="20"/>
      <c r="G10" s="20"/>
      <c r="H10" s="20"/>
      <c r="I10" s="20"/>
      <c r="J10" s="20"/>
      <c r="K10" s="20"/>
      <c r="L10" s="20"/>
      <c r="M10" s="20"/>
      <c r="N10" s="20"/>
      <c r="O10" s="20"/>
      <c r="P10" s="20"/>
      <c r="Q10" s="20"/>
      <c r="R10" s="20"/>
      <c r="S10" s="20"/>
      <c r="T10" s="20"/>
      <c r="U10" s="20"/>
      <c r="V10" s="20"/>
      <c r="W10" s="20"/>
      <c r="X10" s="20"/>
    </row>
    <row r="11" spans="1:24" ht="14.25" customHeight="1" x14ac:dyDescent="0.25">
      <c r="A11" s="20"/>
      <c r="B11" s="20"/>
      <c r="C11" s="20"/>
      <c r="D11" s="20"/>
      <c r="E11" s="20"/>
      <c r="F11" s="20"/>
      <c r="G11" s="20"/>
      <c r="H11" s="20"/>
      <c r="I11" s="20"/>
      <c r="J11" s="20"/>
      <c r="K11" s="20"/>
      <c r="L11" s="20"/>
      <c r="M11" s="20"/>
      <c r="N11" s="20"/>
      <c r="O11" s="20"/>
      <c r="P11" s="20"/>
      <c r="Q11" s="20"/>
      <c r="R11" s="20"/>
      <c r="S11" s="20"/>
      <c r="T11" s="20"/>
      <c r="U11" s="20"/>
      <c r="V11" s="20"/>
      <c r="W11" s="20"/>
      <c r="X11" s="20"/>
    </row>
    <row r="12" spans="1:24" ht="14.25" customHeight="1"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4.25" customHeight="1"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row>
    <row r="14" spans="1:24" ht="14.25" customHeight="1"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row>
    <row r="15" spans="1:24" ht="14.25" customHeight="1"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4.25" customHeight="1"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row>
    <row r="17" spans="1:24" ht="14.25" customHeight="1"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row>
    <row r="18" spans="1:24" ht="14.25" customHeight="1"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row>
    <row r="19" spans="1:24" ht="14.25" customHeight="1"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row>
    <row r="20" spans="1:24" ht="14.25" customHeight="1"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4.25" customHeight="1"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row>
    <row r="22" spans="1:24" ht="14.25" customHeight="1"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row>
    <row r="23" spans="1:24" ht="14.25" customHeight="1"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4.25" customHeight="1"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row>
    <row r="25" spans="1:24" ht="14.25" customHeight="1"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row>
    <row r="26" spans="1:24" ht="14.25" customHeight="1"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row>
    <row r="27" spans="1:24" ht="14.25" customHeight="1"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row>
    <row r="28" spans="1:24" ht="14.25" customHeight="1"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row>
    <row r="29" spans="1:24" ht="14.25" customHeight="1"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row>
    <row r="30" spans="1:24" ht="14.25" customHeight="1"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row>
    <row r="31" spans="1:24" ht="14.25" customHeight="1"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row>
    <row r="32" spans="1:24" ht="14.25" customHeight="1"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4.25" customHeight="1"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row>
    <row r="34" spans="1:24" ht="14.25" customHeight="1"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row>
    <row r="35" spans="1:24" ht="14.25" customHeight="1"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4.25" customHeight="1"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row>
    <row r="37" spans="1:24" ht="14.25" customHeight="1"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row>
    <row r="38" spans="1:24" ht="14.25" customHeight="1"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4.25" customHeight="1"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row>
    <row r="40" spans="1:24" ht="14.25" customHeight="1"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row>
    <row r="41" spans="1:24" ht="14.25" customHeight="1"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row>
    <row r="42" spans="1:24" ht="14.25" customHeight="1"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row>
    <row r="43" spans="1:24" ht="14.25" customHeight="1"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4.25" customHeight="1"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row>
    <row r="45" spans="1:24" ht="14.25" customHeight="1"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row>
    <row r="46" spans="1:24" ht="14.25" customHeight="1"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row>
    <row r="47" spans="1:24" ht="14.25" customHeight="1"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row>
    <row r="48" spans="1:24" ht="14.25" customHeight="1"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ht="14.25" customHeigh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4.25" customHeight="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14.25" customHeight="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row>
    <row r="52" spans="1:24" ht="14.25" customHeight="1"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ht="14.25" customHeight="1"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ht="14.25" customHeight="1"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14.25" customHeight="1"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row>
    <row r="56" spans="1:24" ht="14.2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row>
    <row r="57" spans="1:24" ht="14.25" customHeight="1" x14ac:dyDescent="0.25">
      <c r="A57" s="20"/>
      <c r="B57" s="20"/>
      <c r="C57" s="20"/>
      <c r="D57" s="20"/>
      <c r="E57" s="20"/>
      <c r="F57" s="20"/>
      <c r="G57" s="20"/>
      <c r="H57" s="20"/>
      <c r="I57" s="20"/>
      <c r="J57" s="20"/>
      <c r="K57" s="20"/>
      <c r="L57" s="20"/>
      <c r="M57" s="20"/>
      <c r="N57" s="20"/>
      <c r="O57" s="20"/>
      <c r="P57" s="20"/>
      <c r="Q57" s="20"/>
      <c r="R57" s="20"/>
      <c r="S57" s="20"/>
      <c r="T57" s="20"/>
      <c r="U57" s="20"/>
      <c r="V57" s="20"/>
      <c r="W57" s="20"/>
      <c r="X57" s="20"/>
    </row>
    <row r="58" spans="1:24" ht="14.25" customHeight="1" x14ac:dyDescent="0.25">
      <c r="A58" s="20"/>
      <c r="B58" s="20"/>
      <c r="C58" s="20"/>
      <c r="D58" s="20"/>
      <c r="E58" s="20"/>
      <c r="F58" s="20"/>
      <c r="G58" s="20"/>
      <c r="H58" s="20"/>
      <c r="I58" s="20"/>
      <c r="J58" s="20"/>
      <c r="K58" s="20"/>
      <c r="L58" s="20"/>
      <c r="M58" s="20"/>
      <c r="N58" s="20"/>
      <c r="O58" s="20"/>
      <c r="P58" s="20"/>
      <c r="Q58" s="20"/>
      <c r="R58" s="20"/>
      <c r="S58" s="20"/>
      <c r="T58" s="20"/>
      <c r="U58" s="20"/>
      <c r="V58" s="20"/>
      <c r="W58" s="20"/>
      <c r="X58" s="20"/>
    </row>
    <row r="59" spans="1:24" ht="14.25" customHeight="1" x14ac:dyDescent="0.25">
      <c r="A59" s="20"/>
      <c r="B59" s="20"/>
      <c r="C59" s="20"/>
      <c r="D59" s="20"/>
      <c r="E59" s="20"/>
      <c r="F59" s="20"/>
      <c r="G59" s="20"/>
      <c r="H59" s="20"/>
      <c r="I59" s="20"/>
      <c r="J59" s="20"/>
      <c r="K59" s="20"/>
      <c r="L59" s="20"/>
      <c r="M59" s="20"/>
      <c r="N59" s="20"/>
      <c r="O59" s="20"/>
      <c r="P59" s="20"/>
      <c r="Q59" s="20"/>
      <c r="R59" s="20"/>
      <c r="S59" s="20"/>
      <c r="T59" s="20"/>
      <c r="U59" s="20"/>
      <c r="V59" s="20"/>
      <c r="W59" s="20"/>
      <c r="X59" s="20"/>
    </row>
    <row r="60" spans="1:24" ht="14.25" customHeight="1" x14ac:dyDescent="0.25">
      <c r="A60" s="20"/>
      <c r="B60" s="20"/>
      <c r="C60" s="20"/>
      <c r="D60" s="20"/>
      <c r="E60" s="20"/>
      <c r="F60" s="20"/>
      <c r="G60" s="20"/>
      <c r="H60" s="20"/>
      <c r="I60" s="20"/>
      <c r="J60" s="20"/>
      <c r="K60" s="20"/>
      <c r="L60" s="20"/>
      <c r="M60" s="20"/>
      <c r="N60" s="20"/>
      <c r="O60" s="20"/>
      <c r="P60" s="20"/>
      <c r="Q60" s="20"/>
      <c r="R60" s="20"/>
      <c r="S60" s="20"/>
      <c r="T60" s="20"/>
      <c r="U60" s="20"/>
      <c r="V60" s="20"/>
      <c r="W60" s="20"/>
      <c r="X60" s="20"/>
    </row>
    <row r="61" spans="1:24" ht="14.25" customHeight="1" x14ac:dyDescent="0.25">
      <c r="A61" s="20"/>
      <c r="B61" s="20"/>
      <c r="C61" s="20"/>
      <c r="D61" s="20"/>
      <c r="E61" s="20"/>
      <c r="F61" s="20"/>
      <c r="G61" s="20"/>
      <c r="H61" s="20"/>
      <c r="I61" s="20"/>
      <c r="J61" s="20"/>
      <c r="K61" s="20"/>
      <c r="L61" s="20"/>
      <c r="M61" s="20"/>
      <c r="N61" s="20"/>
      <c r="O61" s="20"/>
      <c r="P61" s="20"/>
      <c r="Q61" s="20"/>
      <c r="R61" s="20"/>
      <c r="S61" s="20"/>
      <c r="T61" s="20"/>
      <c r="U61" s="20"/>
      <c r="V61" s="20"/>
      <c r="W61" s="20"/>
      <c r="X61" s="20"/>
    </row>
    <row r="62" spans="1:24" ht="14.25" customHeight="1" x14ac:dyDescent="0.25">
      <c r="A62" s="20"/>
      <c r="B62" s="20"/>
      <c r="C62" s="20"/>
      <c r="D62" s="20"/>
      <c r="E62" s="20"/>
      <c r="F62" s="20"/>
      <c r="G62" s="20"/>
      <c r="H62" s="20"/>
      <c r="I62" s="20"/>
      <c r="J62" s="20"/>
      <c r="K62" s="20"/>
      <c r="L62" s="20"/>
      <c r="M62" s="20"/>
      <c r="N62" s="20"/>
      <c r="O62" s="20"/>
      <c r="P62" s="20"/>
      <c r="Q62" s="20"/>
      <c r="R62" s="20"/>
      <c r="S62" s="20"/>
      <c r="T62" s="20"/>
      <c r="U62" s="20"/>
      <c r="V62" s="20"/>
      <c r="W62" s="20"/>
      <c r="X62" s="20"/>
    </row>
    <row r="63" spans="1:24" ht="14.25" customHeight="1" x14ac:dyDescent="0.25">
      <c r="A63" s="20"/>
      <c r="B63" s="20"/>
      <c r="C63" s="20"/>
      <c r="D63" s="20"/>
      <c r="E63" s="20"/>
      <c r="F63" s="20"/>
      <c r="G63" s="20"/>
      <c r="H63" s="20"/>
      <c r="I63" s="20"/>
      <c r="J63" s="20"/>
      <c r="K63" s="20"/>
      <c r="L63" s="20"/>
      <c r="M63" s="20"/>
      <c r="N63" s="20"/>
      <c r="O63" s="20"/>
      <c r="P63" s="20"/>
      <c r="Q63" s="20"/>
      <c r="R63" s="20"/>
      <c r="S63" s="20"/>
      <c r="T63" s="20"/>
      <c r="U63" s="20"/>
      <c r="V63" s="20"/>
      <c r="W63" s="20"/>
      <c r="X63" s="20"/>
    </row>
    <row r="64" spans="1:24" ht="14.25" customHeight="1" x14ac:dyDescent="0.25">
      <c r="A64" s="20"/>
      <c r="B64" s="20"/>
      <c r="C64" s="20"/>
      <c r="D64" s="20"/>
      <c r="E64" s="20"/>
      <c r="F64" s="20"/>
      <c r="G64" s="20"/>
      <c r="H64" s="20"/>
      <c r="I64" s="20"/>
      <c r="J64" s="20"/>
      <c r="K64" s="20"/>
      <c r="L64" s="20"/>
      <c r="M64" s="20"/>
      <c r="N64" s="20"/>
      <c r="O64" s="20"/>
      <c r="P64" s="20"/>
      <c r="Q64" s="20"/>
      <c r="R64" s="20"/>
      <c r="S64" s="20"/>
      <c r="T64" s="20"/>
      <c r="U64" s="20"/>
      <c r="V64" s="20"/>
      <c r="W64" s="20"/>
      <c r="X64" s="20"/>
    </row>
    <row r="65" spans="1:24" ht="14.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row>
    <row r="66" spans="1:24" ht="14.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row>
    <row r="67" spans="1:24" ht="14.25" customHeight="1" x14ac:dyDescent="0.25">
      <c r="A67" s="20"/>
      <c r="B67" s="20"/>
      <c r="C67" s="20"/>
      <c r="D67" s="20"/>
      <c r="E67" s="20"/>
      <c r="F67" s="20"/>
      <c r="G67" s="20"/>
      <c r="H67" s="20"/>
      <c r="I67" s="20"/>
      <c r="J67" s="20"/>
      <c r="K67" s="20"/>
      <c r="L67" s="20"/>
      <c r="M67" s="20"/>
      <c r="N67" s="20"/>
      <c r="O67" s="20"/>
      <c r="P67" s="20"/>
      <c r="Q67" s="20"/>
      <c r="R67" s="20"/>
      <c r="S67" s="20"/>
      <c r="T67" s="20"/>
      <c r="U67" s="20"/>
      <c r="V67" s="20"/>
      <c r="W67" s="20"/>
      <c r="X67" s="20"/>
    </row>
    <row r="68" spans="1:24" ht="14.25" customHeight="1" x14ac:dyDescent="0.25">
      <c r="A68" s="20"/>
      <c r="B68" s="20"/>
      <c r="C68" s="20"/>
      <c r="D68" s="20"/>
      <c r="E68" s="20"/>
      <c r="F68" s="20"/>
      <c r="G68" s="20"/>
      <c r="H68" s="20"/>
      <c r="I68" s="20"/>
      <c r="J68" s="20"/>
      <c r="K68" s="20"/>
      <c r="L68" s="20"/>
      <c r="M68" s="20"/>
      <c r="N68" s="20"/>
      <c r="O68" s="20"/>
      <c r="P68" s="20"/>
      <c r="Q68" s="20"/>
      <c r="R68" s="20"/>
      <c r="S68" s="20"/>
      <c r="T68" s="20"/>
      <c r="U68" s="20"/>
      <c r="V68" s="20"/>
      <c r="W68" s="20"/>
      <c r="X68" s="20"/>
    </row>
    <row r="69" spans="1:24" ht="14.25" customHeight="1" x14ac:dyDescent="0.25">
      <c r="A69" s="20"/>
      <c r="B69" s="20"/>
      <c r="C69" s="20"/>
      <c r="D69" s="20"/>
      <c r="E69" s="20"/>
      <c r="F69" s="20"/>
      <c r="G69" s="20"/>
      <c r="H69" s="20"/>
      <c r="I69" s="20"/>
      <c r="J69" s="20"/>
      <c r="K69" s="20"/>
      <c r="L69" s="20"/>
      <c r="M69" s="20"/>
      <c r="N69" s="20"/>
      <c r="O69" s="20"/>
      <c r="P69" s="20"/>
      <c r="Q69" s="20"/>
      <c r="R69" s="20"/>
      <c r="S69" s="20"/>
      <c r="T69" s="20"/>
      <c r="U69" s="20"/>
      <c r="V69" s="20"/>
      <c r="W69" s="20"/>
      <c r="X69" s="20"/>
    </row>
    <row r="70" spans="1:24" ht="14.25" customHeight="1" x14ac:dyDescent="0.25">
      <c r="A70" s="20"/>
      <c r="B70" s="20"/>
      <c r="C70" s="20"/>
      <c r="D70" s="20"/>
      <c r="E70" s="20"/>
      <c r="F70" s="20"/>
      <c r="G70" s="20"/>
      <c r="H70" s="20"/>
      <c r="I70" s="20"/>
      <c r="J70" s="20"/>
      <c r="K70" s="20"/>
      <c r="L70" s="20"/>
      <c r="M70" s="20"/>
      <c r="N70" s="20"/>
      <c r="O70" s="20"/>
      <c r="P70" s="20"/>
      <c r="Q70" s="20"/>
      <c r="R70" s="20"/>
      <c r="S70" s="20"/>
      <c r="T70" s="20"/>
      <c r="U70" s="20"/>
      <c r="V70" s="20"/>
      <c r="W70" s="20"/>
      <c r="X70" s="20"/>
    </row>
    <row r="71" spans="1:24" ht="14.25" customHeight="1" x14ac:dyDescent="0.25">
      <c r="A71" s="20"/>
      <c r="B71" s="20"/>
      <c r="C71" s="20"/>
      <c r="D71" s="20"/>
      <c r="E71" s="20"/>
      <c r="F71" s="20"/>
      <c r="G71" s="20"/>
      <c r="H71" s="20"/>
      <c r="I71" s="20"/>
      <c r="J71" s="20"/>
      <c r="K71" s="20"/>
      <c r="L71" s="20"/>
      <c r="M71" s="20"/>
      <c r="N71" s="20"/>
      <c r="O71" s="20"/>
      <c r="P71" s="20"/>
      <c r="Q71" s="20"/>
      <c r="R71" s="20"/>
      <c r="S71" s="20"/>
      <c r="T71" s="20"/>
      <c r="U71" s="20"/>
      <c r="V71" s="20"/>
      <c r="W71" s="20"/>
      <c r="X71" s="20"/>
    </row>
    <row r="72" spans="1:24" ht="14.25" customHeight="1" x14ac:dyDescent="0.25">
      <c r="A72" s="20"/>
      <c r="B72" s="20"/>
      <c r="C72" s="20"/>
      <c r="D72" s="20"/>
      <c r="E72" s="20"/>
      <c r="F72" s="20"/>
      <c r="G72" s="20"/>
      <c r="H72" s="20"/>
      <c r="I72" s="20"/>
      <c r="J72" s="20"/>
      <c r="K72" s="20"/>
      <c r="L72" s="20"/>
      <c r="M72" s="20"/>
      <c r="N72" s="20"/>
      <c r="O72" s="20"/>
      <c r="P72" s="20"/>
      <c r="Q72" s="20"/>
      <c r="R72" s="20"/>
      <c r="S72" s="20"/>
      <c r="T72" s="20"/>
      <c r="U72" s="20"/>
      <c r="V72" s="20"/>
      <c r="W72" s="20"/>
      <c r="X72" s="20"/>
    </row>
    <row r="73" spans="1:24" ht="14.2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row>
    <row r="74" spans="1:24" ht="14.25" customHeight="1" x14ac:dyDescent="0.25">
      <c r="A74" s="20"/>
      <c r="B74" s="20"/>
      <c r="C74" s="20"/>
      <c r="D74" s="20"/>
      <c r="E74" s="20"/>
      <c r="F74" s="20"/>
      <c r="G74" s="20"/>
      <c r="H74" s="20"/>
      <c r="I74" s="20"/>
      <c r="J74" s="20"/>
      <c r="K74" s="20"/>
      <c r="L74" s="20"/>
      <c r="M74" s="20"/>
      <c r="N74" s="20"/>
      <c r="O74" s="20"/>
      <c r="P74" s="20"/>
      <c r="Q74" s="20"/>
      <c r="R74" s="20"/>
      <c r="S74" s="20"/>
      <c r="T74" s="20"/>
      <c r="U74" s="20"/>
      <c r="V74" s="20"/>
      <c r="W74" s="20"/>
      <c r="X74" s="20"/>
    </row>
    <row r="75" spans="1:24" ht="14.25" customHeight="1" x14ac:dyDescent="0.25">
      <c r="A75" s="20"/>
      <c r="B75" s="20"/>
      <c r="C75" s="20"/>
      <c r="D75" s="20"/>
      <c r="E75" s="20"/>
      <c r="F75" s="20"/>
      <c r="G75" s="20"/>
      <c r="H75" s="20"/>
      <c r="I75" s="20"/>
      <c r="J75" s="20"/>
      <c r="K75" s="20"/>
      <c r="L75" s="20"/>
      <c r="M75" s="20"/>
      <c r="N75" s="20"/>
      <c r="O75" s="20"/>
      <c r="P75" s="20"/>
      <c r="Q75" s="20"/>
      <c r="R75" s="20"/>
      <c r="S75" s="20"/>
      <c r="T75" s="20"/>
      <c r="U75" s="20"/>
      <c r="V75" s="20"/>
      <c r="W75" s="20"/>
      <c r="X75" s="20"/>
    </row>
    <row r="76" spans="1:24" ht="14.25" customHeight="1" x14ac:dyDescent="0.25">
      <c r="A76" s="20"/>
      <c r="B76" s="20"/>
      <c r="C76" s="20"/>
      <c r="D76" s="20"/>
      <c r="E76" s="20"/>
      <c r="F76" s="20"/>
      <c r="G76" s="20"/>
      <c r="H76" s="20"/>
      <c r="I76" s="20"/>
      <c r="J76" s="20"/>
      <c r="K76" s="20"/>
      <c r="L76" s="20"/>
      <c r="M76" s="20"/>
      <c r="N76" s="20"/>
      <c r="O76" s="20"/>
      <c r="P76" s="20"/>
      <c r="Q76" s="20"/>
      <c r="R76" s="20"/>
      <c r="S76" s="20"/>
      <c r="T76" s="20"/>
      <c r="U76" s="20"/>
      <c r="V76" s="20"/>
      <c r="W76" s="20"/>
      <c r="X76" s="20"/>
    </row>
    <row r="77" spans="1:24" ht="14.25" customHeight="1" x14ac:dyDescent="0.25">
      <c r="A77" s="20"/>
      <c r="B77" s="20"/>
      <c r="C77" s="20"/>
      <c r="D77" s="20"/>
      <c r="E77" s="20"/>
      <c r="F77" s="20"/>
      <c r="G77" s="20"/>
      <c r="H77" s="20"/>
      <c r="I77" s="20"/>
      <c r="J77" s="20"/>
      <c r="K77" s="20"/>
      <c r="L77" s="20"/>
      <c r="M77" s="20"/>
      <c r="N77" s="20"/>
      <c r="O77" s="20"/>
      <c r="P77" s="20"/>
      <c r="Q77" s="20"/>
      <c r="R77" s="20"/>
      <c r="S77" s="20"/>
      <c r="T77" s="20"/>
      <c r="U77" s="20"/>
      <c r="V77" s="20"/>
      <c r="W77" s="20"/>
      <c r="X77" s="20"/>
    </row>
    <row r="78" spans="1:24" ht="14.2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row>
    <row r="79" spans="1:24" ht="14.2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row>
    <row r="80" spans="1:24" ht="14.25" customHeight="1" x14ac:dyDescent="0.25">
      <c r="A80" s="20"/>
      <c r="B80" s="20"/>
      <c r="C80" s="20"/>
      <c r="D80" s="20"/>
      <c r="E80" s="20"/>
      <c r="F80" s="20"/>
      <c r="G80" s="20"/>
      <c r="H80" s="20"/>
      <c r="I80" s="20"/>
      <c r="J80" s="20"/>
      <c r="K80" s="20"/>
      <c r="L80" s="20"/>
      <c r="M80" s="20"/>
      <c r="N80" s="20"/>
      <c r="O80" s="20"/>
      <c r="P80" s="20"/>
      <c r="Q80" s="20"/>
      <c r="R80" s="20"/>
      <c r="S80" s="20"/>
      <c r="T80" s="20"/>
      <c r="U80" s="20"/>
      <c r="V80" s="20"/>
      <c r="W80" s="20"/>
      <c r="X80" s="20"/>
    </row>
    <row r="81" spans="1:24" ht="14.25" customHeight="1" x14ac:dyDescent="0.25">
      <c r="A81" s="20"/>
      <c r="B81" s="20"/>
      <c r="C81" s="20"/>
      <c r="D81" s="20"/>
      <c r="E81" s="20"/>
      <c r="F81" s="20"/>
      <c r="G81" s="20"/>
      <c r="H81" s="20"/>
      <c r="I81" s="20"/>
      <c r="J81" s="20"/>
      <c r="K81" s="20"/>
      <c r="L81" s="20"/>
      <c r="M81" s="20"/>
      <c r="N81" s="20"/>
      <c r="O81" s="20"/>
      <c r="P81" s="20"/>
      <c r="Q81" s="20"/>
      <c r="R81" s="20"/>
      <c r="S81" s="20"/>
      <c r="T81" s="20"/>
      <c r="U81" s="20"/>
      <c r="V81" s="20"/>
      <c r="W81" s="20"/>
      <c r="X81" s="20"/>
    </row>
    <row r="82" spans="1:24" ht="14.25" customHeight="1" x14ac:dyDescent="0.25">
      <c r="A82" s="20"/>
      <c r="B82" s="20"/>
      <c r="C82" s="20"/>
      <c r="D82" s="20"/>
      <c r="E82" s="20"/>
      <c r="F82" s="20"/>
      <c r="G82" s="20"/>
      <c r="H82" s="20"/>
      <c r="I82" s="20"/>
      <c r="J82" s="20"/>
      <c r="K82" s="20"/>
      <c r="L82" s="20"/>
      <c r="M82" s="20"/>
      <c r="N82" s="20"/>
      <c r="O82" s="20"/>
      <c r="P82" s="20"/>
      <c r="Q82" s="20"/>
      <c r="R82" s="20"/>
      <c r="S82" s="20"/>
      <c r="T82" s="20"/>
      <c r="U82" s="20"/>
      <c r="V82" s="20"/>
      <c r="W82" s="20"/>
      <c r="X82" s="20"/>
    </row>
    <row r="83" spans="1:24" ht="14.25" customHeight="1" x14ac:dyDescent="0.25">
      <c r="A83" s="20"/>
      <c r="B83" s="20"/>
      <c r="C83" s="20"/>
      <c r="D83" s="20"/>
      <c r="E83" s="20"/>
      <c r="F83" s="20"/>
      <c r="G83" s="20"/>
      <c r="H83" s="20"/>
      <c r="I83" s="20"/>
      <c r="J83" s="20"/>
      <c r="K83" s="20"/>
      <c r="L83" s="20"/>
      <c r="M83" s="20"/>
      <c r="N83" s="20"/>
      <c r="O83" s="20"/>
      <c r="P83" s="20"/>
      <c r="Q83" s="20"/>
      <c r="R83" s="20"/>
      <c r="S83" s="20"/>
      <c r="T83" s="20"/>
      <c r="U83" s="20"/>
      <c r="V83" s="20"/>
      <c r="W83" s="20"/>
      <c r="X83" s="20"/>
    </row>
    <row r="84" spans="1:24" ht="14.25" customHeight="1" x14ac:dyDescent="0.25">
      <c r="A84" s="20"/>
      <c r="B84" s="20"/>
      <c r="C84" s="20"/>
      <c r="D84" s="20"/>
      <c r="E84" s="20"/>
      <c r="F84" s="20"/>
      <c r="G84" s="20"/>
      <c r="H84" s="20"/>
      <c r="I84" s="20"/>
      <c r="J84" s="20"/>
      <c r="K84" s="20"/>
      <c r="L84" s="20"/>
      <c r="M84" s="20"/>
      <c r="N84" s="20"/>
      <c r="O84" s="20"/>
      <c r="P84" s="20"/>
      <c r="Q84" s="20"/>
      <c r="R84" s="20"/>
      <c r="S84" s="20"/>
      <c r="T84" s="20"/>
      <c r="U84" s="20"/>
      <c r="V84" s="20"/>
      <c r="W84" s="20"/>
      <c r="X84" s="20"/>
    </row>
    <row r="85" spans="1:24" ht="14.25" customHeight="1" x14ac:dyDescent="0.25">
      <c r="A85" s="20"/>
      <c r="B85" s="20"/>
      <c r="C85" s="20"/>
      <c r="D85" s="20"/>
      <c r="E85" s="20"/>
      <c r="F85" s="20"/>
      <c r="G85" s="20"/>
      <c r="H85" s="20"/>
      <c r="I85" s="20"/>
      <c r="J85" s="20"/>
      <c r="K85" s="20"/>
      <c r="L85" s="20"/>
      <c r="M85" s="20"/>
      <c r="N85" s="20"/>
      <c r="O85" s="20"/>
      <c r="P85" s="20"/>
      <c r="Q85" s="20"/>
      <c r="R85" s="20"/>
      <c r="S85" s="20"/>
      <c r="T85" s="20"/>
      <c r="U85" s="20"/>
      <c r="V85" s="20"/>
      <c r="W85" s="20"/>
      <c r="X85" s="20"/>
    </row>
    <row r="86" spans="1:24" ht="14.2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row>
    <row r="87" spans="1:24" ht="14.25" customHeight="1" x14ac:dyDescent="0.25">
      <c r="A87" s="20"/>
      <c r="B87" s="20"/>
      <c r="C87" s="20"/>
      <c r="D87" s="20"/>
      <c r="E87" s="20"/>
      <c r="F87" s="20"/>
      <c r="G87" s="20"/>
      <c r="H87" s="20"/>
      <c r="I87" s="20"/>
      <c r="J87" s="20"/>
      <c r="K87" s="20"/>
      <c r="L87" s="20"/>
      <c r="M87" s="20"/>
      <c r="N87" s="20"/>
      <c r="O87" s="20"/>
      <c r="P87" s="20"/>
      <c r="Q87" s="20"/>
      <c r="R87" s="20"/>
      <c r="S87" s="20"/>
      <c r="T87" s="20"/>
      <c r="U87" s="20"/>
      <c r="V87" s="20"/>
      <c r="W87" s="20"/>
      <c r="X87" s="20"/>
    </row>
    <row r="88" spans="1:24" ht="14.25" customHeight="1" x14ac:dyDescent="0.25">
      <c r="A88" s="20"/>
      <c r="B88" s="20"/>
      <c r="C88" s="20"/>
      <c r="D88" s="20"/>
      <c r="E88" s="20"/>
      <c r="F88" s="20"/>
      <c r="G88" s="20"/>
      <c r="H88" s="20"/>
      <c r="I88" s="20"/>
      <c r="J88" s="20"/>
      <c r="K88" s="20"/>
      <c r="L88" s="20"/>
      <c r="M88" s="20"/>
      <c r="N88" s="20"/>
      <c r="O88" s="20"/>
      <c r="P88" s="20"/>
      <c r="Q88" s="20"/>
      <c r="R88" s="20"/>
      <c r="S88" s="20"/>
      <c r="T88" s="20"/>
      <c r="U88" s="20"/>
      <c r="V88" s="20"/>
      <c r="W88" s="20"/>
      <c r="X88" s="20"/>
    </row>
    <row r="89" spans="1:24" ht="14.25" customHeight="1" x14ac:dyDescent="0.25">
      <c r="A89" s="20"/>
      <c r="B89" s="20"/>
      <c r="C89" s="20"/>
      <c r="D89" s="20"/>
      <c r="E89" s="20"/>
      <c r="F89" s="20"/>
      <c r="G89" s="20"/>
      <c r="H89" s="20"/>
      <c r="I89" s="20"/>
      <c r="J89" s="20"/>
      <c r="K89" s="20"/>
      <c r="L89" s="20"/>
      <c r="M89" s="20"/>
      <c r="N89" s="20"/>
      <c r="O89" s="20"/>
      <c r="P89" s="20"/>
      <c r="Q89" s="20"/>
      <c r="R89" s="20"/>
      <c r="S89" s="20"/>
      <c r="T89" s="20"/>
      <c r="U89" s="20"/>
      <c r="V89" s="20"/>
      <c r="W89" s="20"/>
      <c r="X89" s="20"/>
    </row>
    <row r="90" spans="1:24" ht="14.2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row>
    <row r="91" spans="1:24" ht="14.2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row>
    <row r="92" spans="1:24" ht="14.25" customHeight="1" x14ac:dyDescent="0.25">
      <c r="A92" s="20"/>
      <c r="B92" s="20"/>
      <c r="C92" s="20"/>
      <c r="D92" s="20"/>
      <c r="E92" s="20"/>
      <c r="F92" s="20"/>
      <c r="G92" s="20"/>
      <c r="H92" s="20"/>
      <c r="I92" s="20"/>
      <c r="J92" s="20"/>
      <c r="K92" s="20"/>
      <c r="L92" s="20"/>
      <c r="M92" s="20"/>
      <c r="N92" s="20"/>
      <c r="O92" s="20"/>
      <c r="P92" s="20"/>
      <c r="Q92" s="20"/>
      <c r="R92" s="20"/>
      <c r="S92" s="20"/>
      <c r="T92" s="20"/>
      <c r="U92" s="20"/>
      <c r="V92" s="20"/>
      <c r="W92" s="20"/>
      <c r="X92" s="20"/>
    </row>
    <row r="93" spans="1:24" ht="14.25" customHeight="1" x14ac:dyDescent="0.25">
      <c r="A93" s="20"/>
      <c r="B93" s="20"/>
      <c r="C93" s="20"/>
      <c r="D93" s="20"/>
      <c r="E93" s="20"/>
      <c r="F93" s="20"/>
      <c r="G93" s="20"/>
      <c r="H93" s="20"/>
      <c r="I93" s="20"/>
      <c r="J93" s="20"/>
      <c r="K93" s="20"/>
      <c r="L93" s="20"/>
      <c r="M93" s="20"/>
      <c r="N93" s="20"/>
      <c r="O93" s="20"/>
      <c r="P93" s="20"/>
      <c r="Q93" s="20"/>
      <c r="R93" s="20"/>
      <c r="S93" s="20"/>
      <c r="T93" s="20"/>
      <c r="U93" s="20"/>
      <c r="V93" s="20"/>
      <c r="W93" s="20"/>
      <c r="X93" s="20"/>
    </row>
    <row r="94" spans="1:24" ht="14.25" customHeight="1" x14ac:dyDescent="0.25">
      <c r="A94" s="20"/>
      <c r="B94" s="20"/>
      <c r="C94" s="20"/>
      <c r="D94" s="20"/>
      <c r="E94" s="20"/>
      <c r="F94" s="20"/>
      <c r="G94" s="20"/>
      <c r="H94" s="20"/>
      <c r="I94" s="20"/>
      <c r="J94" s="20"/>
      <c r="K94" s="20"/>
      <c r="L94" s="20"/>
      <c r="M94" s="20"/>
      <c r="N94" s="20"/>
      <c r="O94" s="20"/>
      <c r="P94" s="20"/>
      <c r="Q94" s="20"/>
      <c r="R94" s="20"/>
      <c r="S94" s="20"/>
      <c r="T94" s="20"/>
      <c r="U94" s="20"/>
      <c r="V94" s="20"/>
      <c r="W94" s="20"/>
      <c r="X94" s="20"/>
    </row>
    <row r="95" spans="1:24" ht="14.2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row>
    <row r="96" spans="1:24" ht="14.2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row>
    <row r="97" spans="1:24" ht="14.25" customHeight="1" x14ac:dyDescent="0.25">
      <c r="A97" s="20"/>
      <c r="B97" s="20"/>
      <c r="C97" s="20"/>
      <c r="D97" s="20"/>
      <c r="E97" s="20"/>
      <c r="F97" s="20"/>
      <c r="G97" s="20"/>
      <c r="H97" s="20"/>
      <c r="I97" s="20"/>
      <c r="J97" s="20"/>
      <c r="K97" s="20"/>
      <c r="L97" s="20"/>
      <c r="M97" s="20"/>
      <c r="N97" s="20"/>
      <c r="O97" s="20"/>
      <c r="P97" s="20"/>
      <c r="Q97" s="20"/>
      <c r="R97" s="20"/>
      <c r="S97" s="20"/>
      <c r="T97" s="20"/>
      <c r="U97" s="20"/>
      <c r="V97" s="20"/>
      <c r="W97" s="20"/>
      <c r="X97" s="20"/>
    </row>
    <row r="98" spans="1:24" ht="14.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row>
    <row r="99" spans="1:24" ht="14.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row>
    <row r="100" spans="1:24" ht="14.25" customHeight="1" x14ac:dyDescent="0.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row>
    <row r="101" spans="1:24" ht="14.25" customHeight="1" x14ac:dyDescent="0.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row>
    <row r="102" spans="1:24" ht="14.25" customHeight="1" x14ac:dyDescent="0.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row>
    <row r="103" spans="1:24" ht="14.25" customHeight="1" x14ac:dyDescent="0.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row>
    <row r="104" spans="1:24" ht="14.25" customHeight="1" x14ac:dyDescent="0.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row>
    <row r="105" spans="1:24" ht="14.25" customHeight="1" x14ac:dyDescent="0.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row>
    <row r="106" spans="1:24" ht="14.25" customHeight="1" x14ac:dyDescent="0.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row>
    <row r="107" spans="1:24" ht="14.25" customHeight="1" x14ac:dyDescent="0.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row>
    <row r="108" spans="1:24" ht="14.25" customHeight="1" x14ac:dyDescent="0.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row>
    <row r="109" spans="1:24" ht="14.25" customHeight="1" x14ac:dyDescent="0.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row>
    <row r="110" spans="1:24" ht="14.25" customHeight="1" x14ac:dyDescent="0.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row>
    <row r="111" spans="1:24" ht="14.25" customHeight="1" x14ac:dyDescent="0.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row>
    <row r="112" spans="1:24" ht="14.25" customHeight="1" x14ac:dyDescent="0.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row>
    <row r="113" spans="1:24" ht="14.25" customHeight="1" x14ac:dyDescent="0.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row>
    <row r="114" spans="1:24" ht="14.25" customHeight="1" x14ac:dyDescent="0.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row>
    <row r="115" spans="1:24" ht="14.25" customHeight="1" x14ac:dyDescent="0.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row>
    <row r="116" spans="1:24" ht="14.25" customHeight="1" x14ac:dyDescent="0.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row>
    <row r="117" spans="1:24" ht="14.2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row>
    <row r="118" spans="1:24" ht="14.2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row>
    <row r="119" spans="1:24" ht="14.2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row>
    <row r="120" spans="1:24" ht="14.25" customHeight="1" x14ac:dyDescent="0.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row>
    <row r="121" spans="1:24" ht="14.25" customHeight="1" x14ac:dyDescent="0.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row>
    <row r="122" spans="1:24" ht="14.25" customHeight="1" x14ac:dyDescent="0.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row>
    <row r="123" spans="1:24" ht="14.25" customHeight="1" x14ac:dyDescent="0.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row>
    <row r="124" spans="1:24" ht="14.25" customHeight="1" x14ac:dyDescent="0.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row>
    <row r="125" spans="1:24" ht="14.25" customHeight="1" x14ac:dyDescent="0.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row>
    <row r="126" spans="1:24" ht="14.25" customHeight="1" x14ac:dyDescent="0.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row>
    <row r="127" spans="1:24" ht="14.25" customHeight="1" x14ac:dyDescent="0.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row>
    <row r="128" spans="1:24" ht="14.25" customHeight="1" x14ac:dyDescent="0.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row>
    <row r="129" spans="1:24" ht="14.25" customHeight="1" x14ac:dyDescent="0.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row>
    <row r="130" spans="1:24" ht="14.25" customHeight="1" x14ac:dyDescent="0.2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row>
    <row r="131" spans="1:24" ht="14.25" customHeight="1" x14ac:dyDescent="0.2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row>
    <row r="132" spans="1:24" ht="14.25" customHeight="1" x14ac:dyDescent="0.2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ht="14.25" customHeight="1" x14ac:dyDescent="0.2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row>
    <row r="134" spans="1:24" ht="14.25" customHeight="1" x14ac:dyDescent="0.2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ht="14.25" customHeight="1" x14ac:dyDescent="0.2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ht="14.25" customHeight="1" x14ac:dyDescent="0.2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ht="14.25" customHeight="1" x14ac:dyDescent="0.2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ht="14.25" customHeight="1" x14ac:dyDescent="0.2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ht="14.25" customHeight="1" x14ac:dyDescent="0.2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ht="14.25" customHeight="1" x14ac:dyDescent="0.2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ht="14.25" customHeight="1" x14ac:dyDescent="0.2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ht="14.25" customHeight="1" x14ac:dyDescent="0.2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ht="14.25" customHeight="1" x14ac:dyDescent="0.2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ht="14.25" customHeight="1" x14ac:dyDescent="0.2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ht="14.25" customHeight="1" x14ac:dyDescent="0.2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ht="14.25" customHeight="1" x14ac:dyDescent="0.2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ht="14.25" customHeight="1" x14ac:dyDescent="0.2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ht="14.25" customHeight="1" x14ac:dyDescent="0.2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ht="14.25" customHeight="1" x14ac:dyDescent="0.2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ht="14.25" customHeight="1" x14ac:dyDescent="0.2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ht="14.25" customHeight="1" x14ac:dyDescent="0.2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ht="14.25" customHeight="1" x14ac:dyDescent="0.2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ht="14.25" customHeight="1" x14ac:dyDescent="0.2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ht="14.25" customHeight="1" x14ac:dyDescent="0.2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ht="14.25" customHeight="1" x14ac:dyDescent="0.2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ht="14.25" customHeight="1" x14ac:dyDescent="0.2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ht="14.25" customHeight="1" x14ac:dyDescent="0.2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ht="14.25" customHeight="1" x14ac:dyDescent="0.2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ht="14.25" customHeight="1" x14ac:dyDescent="0.2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ht="14.25" customHeight="1" x14ac:dyDescent="0.2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ht="14.25" customHeight="1" x14ac:dyDescent="0.2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ht="14.25" customHeight="1" x14ac:dyDescent="0.2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ht="14.25" customHeight="1" x14ac:dyDescent="0.2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ht="14.25" customHeight="1" x14ac:dyDescent="0.2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ht="14.25" customHeight="1" x14ac:dyDescent="0.2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ht="14.25" customHeight="1" x14ac:dyDescent="0.2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ht="14.25" customHeight="1" x14ac:dyDescent="0.2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ht="14.25" customHeight="1" x14ac:dyDescent="0.2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ht="14.25" customHeight="1" x14ac:dyDescent="0.2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ht="14.25" customHeight="1" x14ac:dyDescent="0.2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ht="14.25" customHeight="1" x14ac:dyDescent="0.2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ht="14.25" customHeight="1" x14ac:dyDescent="0.2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ht="14.25" customHeight="1" x14ac:dyDescent="0.2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ht="14.25" customHeight="1" x14ac:dyDescent="0.2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ht="14.25" customHeight="1" x14ac:dyDescent="0.2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ht="14.25" customHeight="1" x14ac:dyDescent="0.2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ht="14.25" customHeight="1" x14ac:dyDescent="0.2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ht="14.25" customHeight="1" x14ac:dyDescent="0.2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ht="14.25" customHeight="1" x14ac:dyDescent="0.2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ht="14.25" customHeight="1" x14ac:dyDescent="0.2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ht="14.25" customHeight="1" x14ac:dyDescent="0.2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ht="14.25" customHeight="1" x14ac:dyDescent="0.2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ht="14.25" customHeight="1" x14ac:dyDescent="0.2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ht="14.25" customHeight="1" x14ac:dyDescent="0.2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ht="14.25" customHeight="1" x14ac:dyDescent="0.2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ht="14.25" customHeight="1" x14ac:dyDescent="0.2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ht="14.25" customHeight="1" x14ac:dyDescent="0.2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ht="14.25" customHeight="1" x14ac:dyDescent="0.2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ht="14.25" customHeight="1" x14ac:dyDescent="0.2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ht="14.25" customHeight="1" x14ac:dyDescent="0.2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ht="14.25" customHeight="1" x14ac:dyDescent="0.2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ht="14.25" customHeight="1" x14ac:dyDescent="0.2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ht="14.25" customHeight="1" x14ac:dyDescent="0.2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ht="14.25" customHeight="1" x14ac:dyDescent="0.2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ht="14.25" customHeight="1" x14ac:dyDescent="0.2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ht="14.25" customHeight="1" x14ac:dyDescent="0.2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ht="14.25" customHeight="1" x14ac:dyDescent="0.2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ht="14.25" customHeight="1" x14ac:dyDescent="0.2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ht="14.25" customHeight="1" x14ac:dyDescent="0.2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ht="14.25" customHeight="1" x14ac:dyDescent="0.2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ht="14.25" customHeight="1" x14ac:dyDescent="0.2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ht="14.25" customHeight="1" x14ac:dyDescent="0.2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ht="14.25" customHeight="1" x14ac:dyDescent="0.2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ht="14.25" customHeight="1" x14ac:dyDescent="0.2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ht="14.25" customHeight="1" x14ac:dyDescent="0.2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ht="14.25" customHeight="1" x14ac:dyDescent="0.2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ht="14.25" customHeight="1" x14ac:dyDescent="0.2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ht="14.25" customHeight="1" x14ac:dyDescent="0.2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ht="14.25" customHeight="1" x14ac:dyDescent="0.2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ht="14.25" customHeight="1" x14ac:dyDescent="0.2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ht="14.25" customHeight="1" x14ac:dyDescent="0.2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ht="14.25" customHeight="1" x14ac:dyDescent="0.2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ht="14.25" customHeight="1" x14ac:dyDescent="0.2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ht="14.25" customHeight="1" x14ac:dyDescent="0.2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ht="14.25" customHeight="1" x14ac:dyDescent="0.2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ht="14.25" customHeight="1" x14ac:dyDescent="0.2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ht="14.25" customHeight="1" x14ac:dyDescent="0.2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ht="14.25" customHeight="1" x14ac:dyDescent="0.2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ht="14.25" customHeight="1" x14ac:dyDescent="0.2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ht="14.25" customHeight="1" x14ac:dyDescent="0.2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ht="14.25" customHeight="1" x14ac:dyDescent="0.2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ht="14.25" customHeight="1" x14ac:dyDescent="0.2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ht="14.25" customHeight="1" x14ac:dyDescent="0.2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ht="14.25" customHeight="1" x14ac:dyDescent="0.2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ht="14.25" customHeight="1" x14ac:dyDescent="0.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ht="14.25" customHeight="1" x14ac:dyDescent="0.2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ht="14.25" customHeight="1" x14ac:dyDescent="0.2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ht="14.25" customHeight="1" x14ac:dyDescent="0.2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ht="14.25" customHeight="1" x14ac:dyDescent="0.2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ht="14.25" customHeight="1" x14ac:dyDescent="0.2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ht="14.25" customHeight="1" x14ac:dyDescent="0.2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ht="14.25" customHeight="1" x14ac:dyDescent="0.2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ht="14.25" customHeight="1" x14ac:dyDescent="0.2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ht="14.25" customHeight="1" x14ac:dyDescent="0.2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ht="14.25" customHeight="1" x14ac:dyDescent="0.2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ht="14.25" customHeight="1" x14ac:dyDescent="0.2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ht="14.25" customHeight="1" x14ac:dyDescent="0.2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ht="14.25" customHeight="1" x14ac:dyDescent="0.2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ht="14.25" customHeight="1" x14ac:dyDescent="0.2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ht="14.25" customHeight="1" x14ac:dyDescent="0.2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ht="14.25" customHeight="1" x14ac:dyDescent="0.2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ht="14.25" customHeight="1" x14ac:dyDescent="0.2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ht="14.25" customHeight="1" x14ac:dyDescent="0.2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ht="14.25" customHeight="1" x14ac:dyDescent="0.2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ht="14.25" customHeight="1" x14ac:dyDescent="0.2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ht="14.25" customHeight="1" x14ac:dyDescent="0.2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ht="14.25" customHeight="1" x14ac:dyDescent="0.2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ht="14.25" customHeight="1" x14ac:dyDescent="0.2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ht="14.25" customHeight="1" x14ac:dyDescent="0.2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ht="14.25" customHeight="1" x14ac:dyDescent="0.2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ht="14.25" customHeight="1" x14ac:dyDescent="0.2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ht="14.25" customHeight="1" x14ac:dyDescent="0.2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ht="14.25" customHeight="1" x14ac:dyDescent="0.2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ht="14.25" customHeight="1" x14ac:dyDescent="0.2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ht="14.25" customHeight="1" x14ac:dyDescent="0.2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ht="14.25" customHeight="1" x14ac:dyDescent="0.2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ht="14.25" customHeight="1" x14ac:dyDescent="0.2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ht="14.25" customHeight="1" x14ac:dyDescent="0.2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ht="14.25" customHeight="1" x14ac:dyDescent="0.2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ht="14.25" customHeight="1" x14ac:dyDescent="0.2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ht="14.25" customHeight="1" x14ac:dyDescent="0.2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ht="14.25" customHeight="1" x14ac:dyDescent="0.2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ht="14.25" customHeight="1" x14ac:dyDescent="0.2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ht="14.25" customHeight="1" x14ac:dyDescent="0.2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ht="14.25" customHeight="1" x14ac:dyDescent="0.2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ht="14.25" customHeight="1" x14ac:dyDescent="0.2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ht="14.25" customHeight="1" x14ac:dyDescent="0.2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ht="14.25" customHeight="1" x14ac:dyDescent="0.2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ht="14.25" customHeight="1" x14ac:dyDescent="0.2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ht="14.25" customHeight="1" x14ac:dyDescent="0.2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ht="14.25" customHeight="1" x14ac:dyDescent="0.2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ht="14.25" customHeight="1" x14ac:dyDescent="0.2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ht="14.25" customHeight="1" x14ac:dyDescent="0.2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ht="14.25" customHeight="1" x14ac:dyDescent="0.2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ht="14.25" customHeight="1" x14ac:dyDescent="0.2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ht="14.25" customHeight="1" x14ac:dyDescent="0.2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ht="14.25" customHeight="1" x14ac:dyDescent="0.2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ht="14.25" customHeight="1" x14ac:dyDescent="0.2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ht="14.25" customHeight="1" x14ac:dyDescent="0.2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ht="14.25" customHeight="1" x14ac:dyDescent="0.2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ht="14.25" customHeight="1" x14ac:dyDescent="0.2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ht="14.25" customHeight="1" x14ac:dyDescent="0.2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ht="14.25" customHeight="1" x14ac:dyDescent="0.2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ht="14.25" customHeight="1" x14ac:dyDescent="0.2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ht="14.25" customHeight="1" x14ac:dyDescent="0.2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ht="14.25" customHeight="1" x14ac:dyDescent="0.2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ht="14.25" customHeight="1" x14ac:dyDescent="0.2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ht="14.25" customHeight="1" x14ac:dyDescent="0.2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ht="14.25" customHeight="1" x14ac:dyDescent="0.2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ht="14.25" customHeight="1" x14ac:dyDescent="0.2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ht="14.25" customHeight="1" x14ac:dyDescent="0.2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ht="14.25" customHeight="1" x14ac:dyDescent="0.2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ht="14.25" customHeight="1" x14ac:dyDescent="0.2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ht="14.25" customHeight="1" x14ac:dyDescent="0.2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ht="14.25" customHeight="1" x14ac:dyDescent="0.2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ht="14.25" customHeight="1" x14ac:dyDescent="0.2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ht="14.25" customHeight="1" x14ac:dyDescent="0.2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ht="14.25" customHeight="1" x14ac:dyDescent="0.2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ht="14.25" customHeight="1" x14ac:dyDescent="0.2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ht="14.25" customHeight="1" x14ac:dyDescent="0.2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ht="14.25" customHeight="1" x14ac:dyDescent="0.2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ht="14.25" customHeight="1" x14ac:dyDescent="0.2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ht="14.25" customHeight="1" x14ac:dyDescent="0.2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ht="14.25" customHeight="1" x14ac:dyDescent="0.2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ht="14.25" customHeight="1" x14ac:dyDescent="0.2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ht="14.25" customHeight="1" x14ac:dyDescent="0.2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ht="14.25" customHeight="1" x14ac:dyDescent="0.2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ht="14.25" customHeight="1" x14ac:dyDescent="0.2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ht="14.25" customHeight="1" x14ac:dyDescent="0.2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ht="14.25" customHeight="1" x14ac:dyDescent="0.2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ht="14.25" customHeight="1" x14ac:dyDescent="0.2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ht="14.25" customHeight="1" x14ac:dyDescent="0.2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ht="14.25" customHeight="1" x14ac:dyDescent="0.2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ht="14.25" customHeight="1" x14ac:dyDescent="0.2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ht="14.25" customHeight="1" x14ac:dyDescent="0.2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ht="14.25" customHeight="1" x14ac:dyDescent="0.2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ht="14.25" customHeight="1" x14ac:dyDescent="0.2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ht="14.25" customHeight="1" x14ac:dyDescent="0.2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ht="14.25" customHeight="1" x14ac:dyDescent="0.2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ht="14.25" customHeight="1" x14ac:dyDescent="0.2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ht="14.25" customHeight="1" x14ac:dyDescent="0.2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ht="14.25" customHeight="1" x14ac:dyDescent="0.2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ht="14.25" customHeight="1" x14ac:dyDescent="0.2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ht="14.25" customHeight="1" x14ac:dyDescent="0.2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ht="14.25" customHeight="1" x14ac:dyDescent="0.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ht="14.25" customHeight="1" x14ac:dyDescent="0.2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ht="14.25" customHeight="1" x14ac:dyDescent="0.2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ht="14.25" customHeight="1" x14ac:dyDescent="0.2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ht="14.25" customHeight="1" x14ac:dyDescent="0.2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ht="14.25" customHeight="1" x14ac:dyDescent="0.2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ht="14.25" customHeight="1" x14ac:dyDescent="0.2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ht="14.25" customHeight="1" x14ac:dyDescent="0.2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ht="14.25" customHeight="1" x14ac:dyDescent="0.2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ht="14.25" customHeight="1" x14ac:dyDescent="0.2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ht="14.25" customHeight="1" x14ac:dyDescent="0.2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ht="14.25" customHeight="1" x14ac:dyDescent="0.2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ht="14.25" customHeight="1" x14ac:dyDescent="0.2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ht="14.25" customHeight="1" x14ac:dyDescent="0.2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ht="14.25" customHeight="1" x14ac:dyDescent="0.2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ht="14.25" customHeight="1" x14ac:dyDescent="0.2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ht="14.25" customHeight="1" x14ac:dyDescent="0.2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ht="14.25" customHeight="1" x14ac:dyDescent="0.2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ht="14.25" customHeight="1" x14ac:dyDescent="0.2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ht="14.25" customHeight="1" x14ac:dyDescent="0.2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ht="14.25" customHeight="1" x14ac:dyDescent="0.2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ht="14.25" customHeight="1" x14ac:dyDescent="0.2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ht="14.25" customHeight="1" x14ac:dyDescent="0.2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ht="14.25" customHeight="1" x14ac:dyDescent="0.2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ht="14.25" customHeight="1" x14ac:dyDescent="0.2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ht="14.25" customHeight="1" x14ac:dyDescent="0.2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ht="14.25" customHeight="1" x14ac:dyDescent="0.2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ht="14.25" customHeight="1" x14ac:dyDescent="0.2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ht="14.25" customHeight="1" x14ac:dyDescent="0.2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ht="14.25" customHeight="1" x14ac:dyDescent="0.2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ht="14.25" customHeight="1" x14ac:dyDescent="0.2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ht="14.25" customHeight="1" x14ac:dyDescent="0.2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ht="14.25" customHeight="1" x14ac:dyDescent="0.2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ht="14.25" customHeight="1" x14ac:dyDescent="0.2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ht="14.25" customHeight="1" x14ac:dyDescent="0.2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ht="14.25" customHeight="1" x14ac:dyDescent="0.2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ht="14.25" customHeight="1" x14ac:dyDescent="0.2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ht="14.25" customHeight="1" x14ac:dyDescent="0.2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ht="14.25" customHeight="1" x14ac:dyDescent="0.2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ht="14.25" customHeight="1" x14ac:dyDescent="0.2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ht="14.25" customHeight="1" x14ac:dyDescent="0.2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ht="14.25" customHeight="1" x14ac:dyDescent="0.2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ht="14.25" customHeight="1" x14ac:dyDescent="0.2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ht="14.25" customHeight="1" x14ac:dyDescent="0.2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ht="14.25" customHeight="1" x14ac:dyDescent="0.2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ht="14.25" customHeight="1" x14ac:dyDescent="0.2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ht="14.25" customHeight="1" x14ac:dyDescent="0.2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ht="14.25" customHeight="1" x14ac:dyDescent="0.2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ht="14.25" customHeight="1" x14ac:dyDescent="0.2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ht="14.25" customHeight="1" x14ac:dyDescent="0.2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ht="14.25" customHeight="1" x14ac:dyDescent="0.2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ht="14.25" customHeight="1" x14ac:dyDescent="0.2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ht="14.25" customHeight="1" x14ac:dyDescent="0.2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ht="14.25" customHeight="1" x14ac:dyDescent="0.2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ht="14.25" customHeight="1" x14ac:dyDescent="0.2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ht="14.25" customHeight="1" x14ac:dyDescent="0.2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ht="14.25" customHeight="1" x14ac:dyDescent="0.2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ht="14.25" customHeight="1" x14ac:dyDescent="0.2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ht="14.25" customHeight="1" x14ac:dyDescent="0.2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ht="14.25" customHeight="1" x14ac:dyDescent="0.2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ht="14.25" customHeight="1" x14ac:dyDescent="0.2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ht="14.25" customHeight="1" x14ac:dyDescent="0.2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ht="14.25" customHeight="1" x14ac:dyDescent="0.2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ht="14.25" customHeight="1" x14ac:dyDescent="0.2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ht="14.25" customHeight="1" x14ac:dyDescent="0.2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ht="14.25" customHeight="1" x14ac:dyDescent="0.2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ht="14.25" customHeight="1" x14ac:dyDescent="0.2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ht="14.25" customHeight="1" x14ac:dyDescent="0.2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ht="14.25" customHeight="1" x14ac:dyDescent="0.2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ht="14.25" customHeight="1" x14ac:dyDescent="0.2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ht="14.25" customHeight="1" x14ac:dyDescent="0.2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ht="14.25" customHeight="1" x14ac:dyDescent="0.2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ht="14.25" customHeight="1" x14ac:dyDescent="0.2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ht="14.25" customHeight="1" x14ac:dyDescent="0.2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ht="14.25" customHeight="1" x14ac:dyDescent="0.2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ht="14.25" customHeight="1" x14ac:dyDescent="0.2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ht="14.25" customHeight="1" x14ac:dyDescent="0.2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ht="14.25" customHeight="1" x14ac:dyDescent="0.2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ht="14.25" customHeight="1" x14ac:dyDescent="0.2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ht="14.25" customHeight="1" x14ac:dyDescent="0.2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ht="14.25" customHeight="1" x14ac:dyDescent="0.2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ht="14.25" customHeight="1" x14ac:dyDescent="0.2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ht="14.25" customHeight="1" x14ac:dyDescent="0.2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ht="14.25" customHeight="1" x14ac:dyDescent="0.2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ht="14.25" customHeight="1" x14ac:dyDescent="0.2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ht="14.25" customHeight="1" x14ac:dyDescent="0.2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ht="14.25" customHeight="1" x14ac:dyDescent="0.2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ht="14.25" customHeight="1" x14ac:dyDescent="0.2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ht="14.25" customHeight="1" x14ac:dyDescent="0.2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ht="14.25" customHeight="1" x14ac:dyDescent="0.2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ht="14.25" customHeight="1" x14ac:dyDescent="0.2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ht="14.25" customHeight="1" x14ac:dyDescent="0.2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ht="14.25" customHeight="1" x14ac:dyDescent="0.2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ht="14.25" customHeight="1" x14ac:dyDescent="0.2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ht="14.25" customHeight="1" x14ac:dyDescent="0.2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ht="14.25" customHeight="1" x14ac:dyDescent="0.2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ht="14.25" customHeight="1" x14ac:dyDescent="0.2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ht="14.25" customHeight="1" x14ac:dyDescent="0.2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ht="14.25" customHeight="1" x14ac:dyDescent="0.2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ht="14.25" customHeight="1" x14ac:dyDescent="0.2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ht="14.25" customHeight="1" x14ac:dyDescent="0.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ht="14.25" customHeight="1" x14ac:dyDescent="0.2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ht="14.25" customHeight="1" x14ac:dyDescent="0.2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ht="14.25" customHeight="1" x14ac:dyDescent="0.2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ht="14.25" customHeight="1" x14ac:dyDescent="0.2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ht="14.25" customHeight="1" x14ac:dyDescent="0.2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ht="14.25" customHeight="1" x14ac:dyDescent="0.2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ht="14.25" customHeight="1" x14ac:dyDescent="0.2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ht="14.25" customHeight="1" x14ac:dyDescent="0.2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ht="14.25" customHeight="1" x14ac:dyDescent="0.2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ht="14.25" customHeight="1" x14ac:dyDescent="0.2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ht="14.25" customHeight="1" x14ac:dyDescent="0.2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ht="14.25" customHeight="1" x14ac:dyDescent="0.2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ht="14.25" customHeight="1" x14ac:dyDescent="0.2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ht="14.25" customHeight="1" x14ac:dyDescent="0.2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ht="14.25" customHeight="1" x14ac:dyDescent="0.2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ht="14.25" customHeight="1" x14ac:dyDescent="0.2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ht="14.25" customHeight="1" x14ac:dyDescent="0.2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ht="14.25" customHeight="1" x14ac:dyDescent="0.2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ht="14.25" customHeight="1" x14ac:dyDescent="0.2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ht="14.25" customHeight="1" x14ac:dyDescent="0.2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ht="14.25" customHeight="1" x14ac:dyDescent="0.2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ht="14.25" customHeight="1" x14ac:dyDescent="0.2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ht="14.25" customHeight="1" x14ac:dyDescent="0.2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ht="14.25" customHeight="1" x14ac:dyDescent="0.2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ht="14.25" customHeight="1" x14ac:dyDescent="0.2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ht="14.25" customHeight="1" x14ac:dyDescent="0.2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ht="14.25" customHeight="1" x14ac:dyDescent="0.2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ht="14.25" customHeight="1" x14ac:dyDescent="0.2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ht="14.25" customHeight="1" x14ac:dyDescent="0.2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ht="14.25" customHeight="1" x14ac:dyDescent="0.2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ht="14.25" customHeight="1" x14ac:dyDescent="0.2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ht="14.25" customHeight="1" x14ac:dyDescent="0.2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ht="14.25" customHeight="1" x14ac:dyDescent="0.2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ht="14.25" customHeight="1" x14ac:dyDescent="0.2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ht="14.25" customHeight="1" x14ac:dyDescent="0.2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ht="14.25" customHeight="1" x14ac:dyDescent="0.2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ht="14.25" customHeight="1" x14ac:dyDescent="0.2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ht="14.25" customHeight="1" x14ac:dyDescent="0.2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ht="14.25" customHeight="1" x14ac:dyDescent="0.2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ht="14.25" customHeight="1" x14ac:dyDescent="0.2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ht="14.25" customHeight="1" x14ac:dyDescent="0.2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ht="14.25" customHeight="1" x14ac:dyDescent="0.2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ht="14.25" customHeight="1" x14ac:dyDescent="0.2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ht="14.25" customHeight="1" x14ac:dyDescent="0.2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ht="14.25" customHeight="1" x14ac:dyDescent="0.2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ht="14.25" customHeight="1" x14ac:dyDescent="0.2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ht="14.25" customHeight="1" x14ac:dyDescent="0.2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ht="14.25" customHeight="1" x14ac:dyDescent="0.2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ht="14.25" customHeight="1" x14ac:dyDescent="0.2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ht="14.25" customHeight="1" x14ac:dyDescent="0.2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ht="14.25" customHeight="1" x14ac:dyDescent="0.2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ht="14.25" customHeight="1" x14ac:dyDescent="0.2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ht="14.25" customHeight="1" x14ac:dyDescent="0.2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ht="14.25" customHeight="1" x14ac:dyDescent="0.2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ht="14.25" customHeight="1" x14ac:dyDescent="0.2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ht="14.25" customHeight="1" x14ac:dyDescent="0.2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ht="14.25" customHeight="1" x14ac:dyDescent="0.2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ht="14.25" customHeight="1" x14ac:dyDescent="0.2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ht="14.25" customHeight="1" x14ac:dyDescent="0.2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ht="14.25" customHeight="1" x14ac:dyDescent="0.2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ht="14.25" customHeight="1" x14ac:dyDescent="0.2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ht="14.25" customHeight="1" x14ac:dyDescent="0.2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ht="14.25" customHeight="1" x14ac:dyDescent="0.2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ht="14.25" customHeight="1" x14ac:dyDescent="0.2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ht="14.25" customHeight="1" x14ac:dyDescent="0.2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ht="14.25" customHeight="1" x14ac:dyDescent="0.2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ht="14.25" customHeight="1" x14ac:dyDescent="0.2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ht="14.25" customHeight="1" x14ac:dyDescent="0.2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ht="14.25" customHeight="1" x14ac:dyDescent="0.2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ht="14.25" customHeight="1" x14ac:dyDescent="0.2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ht="14.25" customHeight="1" x14ac:dyDescent="0.2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ht="14.25" customHeight="1" x14ac:dyDescent="0.2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ht="14.25" customHeight="1" x14ac:dyDescent="0.2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ht="14.25" customHeight="1" x14ac:dyDescent="0.2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ht="14.25" customHeight="1" x14ac:dyDescent="0.2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ht="14.25" customHeight="1" x14ac:dyDescent="0.2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ht="14.25" customHeight="1" x14ac:dyDescent="0.2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ht="14.25" customHeight="1" x14ac:dyDescent="0.2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ht="14.25" customHeight="1" x14ac:dyDescent="0.2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ht="14.25" customHeight="1" x14ac:dyDescent="0.2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ht="14.25" customHeight="1" x14ac:dyDescent="0.2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ht="14.25" customHeight="1" x14ac:dyDescent="0.2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ht="14.25" customHeight="1" x14ac:dyDescent="0.2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ht="14.25" customHeight="1" x14ac:dyDescent="0.2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ht="14.25" customHeight="1" x14ac:dyDescent="0.2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ht="14.25" customHeight="1" x14ac:dyDescent="0.2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ht="14.25" customHeight="1" x14ac:dyDescent="0.2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ht="14.25" customHeight="1" x14ac:dyDescent="0.2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ht="14.25" customHeight="1" x14ac:dyDescent="0.2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ht="14.25" customHeight="1" x14ac:dyDescent="0.2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ht="14.25" customHeight="1" x14ac:dyDescent="0.2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ht="14.25" customHeight="1" x14ac:dyDescent="0.2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ht="14.25" customHeight="1" x14ac:dyDescent="0.2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ht="14.25" customHeight="1" x14ac:dyDescent="0.2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ht="14.25" customHeight="1" x14ac:dyDescent="0.2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ht="14.25" customHeight="1" x14ac:dyDescent="0.2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ht="14.25" customHeight="1" x14ac:dyDescent="0.2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ht="14.25" customHeight="1" x14ac:dyDescent="0.2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ht="14.25" customHeight="1" x14ac:dyDescent="0.2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ht="14.25" customHeight="1" x14ac:dyDescent="0.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ht="14.25" customHeight="1" x14ac:dyDescent="0.2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ht="14.25" customHeight="1" x14ac:dyDescent="0.2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ht="14.25" customHeight="1" x14ac:dyDescent="0.2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ht="14.25" customHeight="1" x14ac:dyDescent="0.2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ht="14.25" customHeight="1" x14ac:dyDescent="0.2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ht="14.25" customHeight="1" x14ac:dyDescent="0.2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ht="14.25" customHeight="1" x14ac:dyDescent="0.2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ht="14.25" customHeight="1" x14ac:dyDescent="0.2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ht="14.25" customHeight="1" x14ac:dyDescent="0.2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ht="14.25" customHeight="1" x14ac:dyDescent="0.2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ht="14.25" customHeight="1" x14ac:dyDescent="0.2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ht="14.25" customHeight="1" x14ac:dyDescent="0.2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ht="14.25" customHeight="1" x14ac:dyDescent="0.2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ht="14.25" customHeight="1" x14ac:dyDescent="0.2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ht="14.25" customHeight="1" x14ac:dyDescent="0.2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ht="14.25" customHeight="1" x14ac:dyDescent="0.2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ht="14.25" customHeight="1" x14ac:dyDescent="0.2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ht="14.25" customHeight="1" x14ac:dyDescent="0.2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ht="14.25" customHeight="1" x14ac:dyDescent="0.2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ht="14.25" customHeight="1" x14ac:dyDescent="0.2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ht="14.25" customHeight="1" x14ac:dyDescent="0.2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ht="14.25" customHeight="1" x14ac:dyDescent="0.2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ht="14.25" customHeight="1" x14ac:dyDescent="0.2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ht="14.25" customHeight="1" x14ac:dyDescent="0.2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ht="14.25" customHeight="1" x14ac:dyDescent="0.2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ht="14.25" customHeight="1" x14ac:dyDescent="0.2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ht="14.25" customHeight="1" x14ac:dyDescent="0.2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ht="14.25" customHeight="1" x14ac:dyDescent="0.2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ht="14.25" customHeight="1" x14ac:dyDescent="0.2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ht="14.25" customHeight="1" x14ac:dyDescent="0.2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ht="14.25" customHeight="1" x14ac:dyDescent="0.2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ht="14.25" customHeight="1" x14ac:dyDescent="0.2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ht="14.25" customHeight="1" x14ac:dyDescent="0.2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ht="14.25" customHeight="1" x14ac:dyDescent="0.2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ht="14.25" customHeight="1" x14ac:dyDescent="0.2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ht="14.25" customHeight="1" x14ac:dyDescent="0.2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ht="14.25" customHeight="1" x14ac:dyDescent="0.2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ht="14.25" customHeight="1" x14ac:dyDescent="0.2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ht="14.25" customHeight="1" x14ac:dyDescent="0.2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ht="14.25" customHeight="1" x14ac:dyDescent="0.2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ht="14.25" customHeight="1" x14ac:dyDescent="0.2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ht="14.25" customHeight="1" x14ac:dyDescent="0.2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ht="14.25" customHeight="1" x14ac:dyDescent="0.2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ht="14.25" customHeight="1" x14ac:dyDescent="0.2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ht="14.25" customHeight="1" x14ac:dyDescent="0.2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ht="14.25" customHeight="1" x14ac:dyDescent="0.2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ht="14.25" customHeight="1" x14ac:dyDescent="0.2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ht="14.25" customHeight="1" x14ac:dyDescent="0.2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ht="14.25" customHeight="1" x14ac:dyDescent="0.2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ht="14.25" customHeight="1" x14ac:dyDescent="0.2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ht="14.25" customHeight="1" x14ac:dyDescent="0.2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ht="14.25" customHeight="1" x14ac:dyDescent="0.2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ht="14.25" customHeight="1" x14ac:dyDescent="0.2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ht="14.25" customHeight="1" x14ac:dyDescent="0.2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ht="14.25" customHeight="1" x14ac:dyDescent="0.2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ht="14.25" customHeight="1" x14ac:dyDescent="0.2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ht="14.25" customHeight="1" x14ac:dyDescent="0.2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ht="14.25" customHeight="1" x14ac:dyDescent="0.2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ht="14.25" customHeight="1" x14ac:dyDescent="0.2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ht="14.25" customHeight="1" x14ac:dyDescent="0.2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ht="14.25" customHeight="1" x14ac:dyDescent="0.2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ht="14.25" customHeight="1" x14ac:dyDescent="0.2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ht="14.25" customHeight="1" x14ac:dyDescent="0.2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ht="14.25" customHeight="1" x14ac:dyDescent="0.2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ht="14.25" customHeight="1" x14ac:dyDescent="0.2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ht="14.25" customHeight="1" x14ac:dyDescent="0.2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ht="14.25" customHeight="1" x14ac:dyDescent="0.2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ht="14.25" customHeight="1" x14ac:dyDescent="0.2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ht="14.25" customHeight="1" x14ac:dyDescent="0.2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ht="14.25" customHeight="1" x14ac:dyDescent="0.2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ht="14.25" customHeight="1" x14ac:dyDescent="0.2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ht="14.25" customHeight="1" x14ac:dyDescent="0.2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ht="14.25" customHeight="1" x14ac:dyDescent="0.2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ht="14.25" customHeight="1" x14ac:dyDescent="0.2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ht="14.25" customHeight="1" x14ac:dyDescent="0.2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ht="14.25" customHeight="1" x14ac:dyDescent="0.2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ht="14.25" customHeight="1" x14ac:dyDescent="0.2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ht="14.25" customHeight="1" x14ac:dyDescent="0.2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ht="14.25" customHeight="1" x14ac:dyDescent="0.2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ht="14.25" customHeight="1" x14ac:dyDescent="0.2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ht="14.25" customHeight="1" x14ac:dyDescent="0.2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ht="14.25" customHeight="1" x14ac:dyDescent="0.2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ht="14.25" customHeight="1" x14ac:dyDescent="0.2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ht="14.25" customHeight="1" x14ac:dyDescent="0.2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ht="14.25" customHeight="1" x14ac:dyDescent="0.2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ht="14.25" customHeight="1" x14ac:dyDescent="0.2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ht="14.25" customHeight="1" x14ac:dyDescent="0.2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ht="14.25" customHeight="1" x14ac:dyDescent="0.2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ht="14.25" customHeight="1" x14ac:dyDescent="0.2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ht="14.25" customHeight="1" x14ac:dyDescent="0.2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ht="14.25" customHeight="1" x14ac:dyDescent="0.2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ht="14.25" customHeight="1" x14ac:dyDescent="0.2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ht="14.25" customHeight="1" x14ac:dyDescent="0.2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ht="14.25" customHeight="1" x14ac:dyDescent="0.2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ht="14.25" customHeight="1" x14ac:dyDescent="0.2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ht="14.25" customHeight="1" x14ac:dyDescent="0.2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ht="14.25" customHeight="1" x14ac:dyDescent="0.2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ht="14.25" customHeight="1" x14ac:dyDescent="0.2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ht="14.25" customHeight="1" x14ac:dyDescent="0.2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ht="14.25" customHeight="1" x14ac:dyDescent="0.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ht="14.25" customHeight="1" x14ac:dyDescent="0.2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ht="14.25" customHeight="1" x14ac:dyDescent="0.2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ht="14.25" customHeight="1" x14ac:dyDescent="0.2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ht="14.25" customHeight="1" x14ac:dyDescent="0.2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ht="14.25" customHeight="1" x14ac:dyDescent="0.2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ht="14.25" customHeight="1" x14ac:dyDescent="0.2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ht="14.25" customHeight="1" x14ac:dyDescent="0.2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ht="14.25" customHeight="1" x14ac:dyDescent="0.2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ht="14.25" customHeight="1" x14ac:dyDescent="0.2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ht="14.25" customHeight="1" x14ac:dyDescent="0.2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ht="14.25" customHeight="1" x14ac:dyDescent="0.2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ht="14.25" customHeight="1" x14ac:dyDescent="0.2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ht="14.25" customHeight="1" x14ac:dyDescent="0.2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ht="14.25" customHeight="1" x14ac:dyDescent="0.2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ht="14.25" customHeight="1" x14ac:dyDescent="0.2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ht="14.25" customHeight="1" x14ac:dyDescent="0.2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ht="14.25" customHeight="1" x14ac:dyDescent="0.2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ht="14.25" customHeight="1" x14ac:dyDescent="0.2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ht="14.25" customHeight="1" x14ac:dyDescent="0.2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ht="14.25" customHeight="1" x14ac:dyDescent="0.2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ht="14.25" customHeight="1" x14ac:dyDescent="0.2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ht="14.25" customHeight="1" x14ac:dyDescent="0.2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ht="14.25" customHeight="1" x14ac:dyDescent="0.2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ht="14.25" customHeight="1" x14ac:dyDescent="0.25">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ht="14.25" customHeight="1" x14ac:dyDescent="0.25">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ht="14.25" customHeight="1" x14ac:dyDescent="0.25">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ht="14.25" customHeight="1" x14ac:dyDescent="0.25">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ht="14.25" customHeight="1" x14ac:dyDescent="0.25">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ht="14.25" customHeight="1" x14ac:dyDescent="0.25">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ht="14.25" customHeight="1" x14ac:dyDescent="0.2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ht="14.25" customHeight="1" x14ac:dyDescent="0.25">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ht="14.25" customHeight="1" x14ac:dyDescent="0.25">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ht="14.25" customHeight="1" x14ac:dyDescent="0.25">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ht="14.25" customHeight="1" x14ac:dyDescent="0.25">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ht="14.25" customHeight="1" x14ac:dyDescent="0.25">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ht="14.25" customHeight="1" x14ac:dyDescent="0.25">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ht="14.25" customHeight="1" x14ac:dyDescent="0.25">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ht="14.25" customHeight="1" x14ac:dyDescent="0.25">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ht="14.25" customHeight="1" x14ac:dyDescent="0.25">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ht="14.25" customHeight="1" x14ac:dyDescent="0.2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ht="14.25" customHeight="1" x14ac:dyDescent="0.25">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ht="14.25" customHeight="1" x14ac:dyDescent="0.25">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ht="14.25" customHeight="1" x14ac:dyDescent="0.25">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ht="14.25" customHeight="1" x14ac:dyDescent="0.25">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ht="14.25" customHeight="1" x14ac:dyDescent="0.25">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ht="14.25" customHeight="1" x14ac:dyDescent="0.25">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ht="14.25" customHeight="1" x14ac:dyDescent="0.25">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ht="14.25" customHeight="1" x14ac:dyDescent="0.25">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ht="14.25" customHeight="1" x14ac:dyDescent="0.25">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ht="14.25" customHeight="1" x14ac:dyDescent="0.2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ht="14.25" customHeight="1" x14ac:dyDescent="0.25">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ht="14.25" customHeight="1" x14ac:dyDescent="0.25">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ht="14.25" customHeight="1" x14ac:dyDescent="0.25">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ht="14.25" customHeight="1" x14ac:dyDescent="0.25">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ht="14.25" customHeight="1" x14ac:dyDescent="0.25">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ht="14.25" customHeight="1" x14ac:dyDescent="0.25">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ht="14.25" customHeight="1" x14ac:dyDescent="0.25">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ht="14.25" customHeight="1" x14ac:dyDescent="0.25">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ht="14.25" customHeight="1" x14ac:dyDescent="0.25">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ht="14.25" customHeight="1" x14ac:dyDescent="0.2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ht="14.25" customHeight="1" x14ac:dyDescent="0.25">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ht="14.25" customHeight="1" x14ac:dyDescent="0.25">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ht="14.25" customHeight="1" x14ac:dyDescent="0.25">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ht="14.25" customHeight="1" x14ac:dyDescent="0.25">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ht="14.25" customHeight="1" x14ac:dyDescent="0.25">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ht="14.25" customHeight="1" x14ac:dyDescent="0.25">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ht="14.25" customHeight="1" x14ac:dyDescent="0.25">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ht="14.25" customHeight="1" x14ac:dyDescent="0.25">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ht="14.25" customHeight="1" x14ac:dyDescent="0.25">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ht="14.25" customHeight="1" x14ac:dyDescent="0.2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ht="14.25" customHeight="1" x14ac:dyDescent="0.25">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ht="14.25" customHeight="1" x14ac:dyDescent="0.25">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ht="14.25" customHeight="1" x14ac:dyDescent="0.25">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ht="14.25" customHeight="1" x14ac:dyDescent="0.25">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ht="14.25" customHeight="1" x14ac:dyDescent="0.25">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ht="14.25" customHeight="1" x14ac:dyDescent="0.25">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ht="14.25" customHeight="1" x14ac:dyDescent="0.25">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ht="14.25" customHeight="1" x14ac:dyDescent="0.25">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ht="14.25" customHeight="1" x14ac:dyDescent="0.25">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ht="14.25" customHeight="1" x14ac:dyDescent="0.2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ht="14.25" customHeight="1" x14ac:dyDescent="0.25">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ht="14.25" customHeight="1" x14ac:dyDescent="0.25">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ht="14.25" customHeight="1" x14ac:dyDescent="0.25">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ht="14.25" customHeight="1" x14ac:dyDescent="0.25">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ht="14.25" customHeight="1" x14ac:dyDescent="0.25">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ht="14.25" customHeight="1" x14ac:dyDescent="0.25">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ht="14.25" customHeight="1" x14ac:dyDescent="0.25">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ht="14.25" customHeight="1" x14ac:dyDescent="0.25">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ht="14.25" customHeight="1" x14ac:dyDescent="0.25">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ht="14.25" customHeight="1" x14ac:dyDescent="0.2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ht="14.25" customHeight="1" x14ac:dyDescent="0.25">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ht="14.25" customHeight="1" x14ac:dyDescent="0.25">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ht="14.25" customHeight="1" x14ac:dyDescent="0.25">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ht="14.25" customHeight="1" x14ac:dyDescent="0.25">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ht="14.25" customHeight="1" x14ac:dyDescent="0.25">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ht="14.25" customHeight="1" x14ac:dyDescent="0.25">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ht="14.25" customHeight="1" x14ac:dyDescent="0.25">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ht="14.25" customHeight="1" x14ac:dyDescent="0.25">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ht="14.25" customHeight="1" x14ac:dyDescent="0.25">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ht="14.25" customHeight="1" x14ac:dyDescent="0.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ht="14.25" customHeight="1" x14ac:dyDescent="0.25">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ht="14.25" customHeight="1" x14ac:dyDescent="0.25">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ht="14.25" customHeight="1" x14ac:dyDescent="0.25">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ht="14.25" customHeight="1" x14ac:dyDescent="0.25">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ht="14.25" customHeight="1" x14ac:dyDescent="0.25">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ht="14.25" customHeight="1" x14ac:dyDescent="0.25">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ht="14.25" customHeight="1" x14ac:dyDescent="0.25">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ht="14.25" customHeight="1" x14ac:dyDescent="0.25">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ht="14.25" customHeight="1" x14ac:dyDescent="0.25">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ht="14.25" customHeight="1" x14ac:dyDescent="0.2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ht="14.25" customHeight="1" x14ac:dyDescent="0.25">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ht="14.25" customHeight="1" x14ac:dyDescent="0.25">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ht="14.25" customHeight="1" x14ac:dyDescent="0.25">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ht="14.25" customHeight="1" x14ac:dyDescent="0.25">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ht="14.25" customHeight="1" x14ac:dyDescent="0.25">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ht="14.25" customHeight="1" x14ac:dyDescent="0.25">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ht="14.25" customHeight="1" x14ac:dyDescent="0.25">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ht="14.25" customHeight="1" x14ac:dyDescent="0.25">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ht="14.25" customHeight="1" x14ac:dyDescent="0.25">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ht="14.25" customHeight="1" x14ac:dyDescent="0.2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ht="14.25" customHeight="1" x14ac:dyDescent="0.25">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ht="14.25" customHeight="1" x14ac:dyDescent="0.25">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ht="14.25" customHeight="1" x14ac:dyDescent="0.25">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ht="14.25" customHeight="1" x14ac:dyDescent="0.25">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ht="14.25" customHeight="1" x14ac:dyDescent="0.25">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ht="14.25" customHeight="1" x14ac:dyDescent="0.25">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ht="14.25" customHeight="1" x14ac:dyDescent="0.25">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ht="14.25" customHeight="1" x14ac:dyDescent="0.25">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ht="14.25" customHeight="1" x14ac:dyDescent="0.25">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ht="14.25" customHeight="1" x14ac:dyDescent="0.2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ht="14.25" customHeight="1" x14ac:dyDescent="0.25">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ht="14.25" customHeight="1" x14ac:dyDescent="0.25">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ht="14.25" customHeight="1" x14ac:dyDescent="0.25">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ht="14.25" customHeight="1" x14ac:dyDescent="0.25">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ht="14.25" customHeight="1" x14ac:dyDescent="0.25">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ht="14.25" customHeight="1" x14ac:dyDescent="0.25">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ht="14.25" customHeight="1" x14ac:dyDescent="0.25">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ht="14.25" customHeight="1" x14ac:dyDescent="0.25">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ht="14.25" customHeight="1" x14ac:dyDescent="0.25">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ht="14.25" customHeight="1" x14ac:dyDescent="0.2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ht="14.25" customHeight="1" x14ac:dyDescent="0.25">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ht="14.25" customHeight="1" x14ac:dyDescent="0.25">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ht="14.25" customHeight="1" x14ac:dyDescent="0.25">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ht="14.25" customHeight="1" x14ac:dyDescent="0.25">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ht="14.25" customHeight="1" x14ac:dyDescent="0.25">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ht="14.25" customHeight="1" x14ac:dyDescent="0.25">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ht="14.25" customHeight="1" x14ac:dyDescent="0.25">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ht="14.25" customHeight="1" x14ac:dyDescent="0.25">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ht="14.25" customHeight="1" x14ac:dyDescent="0.25">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ht="14.25" customHeight="1" x14ac:dyDescent="0.2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ht="14.25" customHeight="1" x14ac:dyDescent="0.25">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ht="14.25" customHeight="1" x14ac:dyDescent="0.25">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ht="14.25" customHeight="1" x14ac:dyDescent="0.25">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ht="14.25" customHeight="1" x14ac:dyDescent="0.25">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ht="14.25" customHeight="1" x14ac:dyDescent="0.25">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ht="14.25" customHeight="1" x14ac:dyDescent="0.25">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ht="14.25" customHeight="1" x14ac:dyDescent="0.25">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ht="14.25" customHeight="1" x14ac:dyDescent="0.25">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ht="14.25" customHeight="1" x14ac:dyDescent="0.25">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ht="14.25" customHeight="1" x14ac:dyDescent="0.2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ht="14.25" customHeight="1" x14ac:dyDescent="0.25">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ht="14.25" customHeight="1" x14ac:dyDescent="0.25">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ht="14.25" customHeight="1" x14ac:dyDescent="0.25">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ht="14.25" customHeight="1" x14ac:dyDescent="0.25">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ht="14.25" customHeight="1" x14ac:dyDescent="0.25">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ht="14.25" customHeight="1" x14ac:dyDescent="0.25">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ht="14.25" customHeight="1" x14ac:dyDescent="0.25">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ht="14.25" customHeight="1" x14ac:dyDescent="0.25">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ht="14.25" customHeight="1" x14ac:dyDescent="0.25">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ht="14.25" customHeight="1" x14ac:dyDescent="0.2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ht="14.25" customHeight="1" x14ac:dyDescent="0.25">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ht="14.25" customHeight="1" x14ac:dyDescent="0.25">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ht="14.25" customHeight="1" x14ac:dyDescent="0.25">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ht="14.25" customHeight="1" x14ac:dyDescent="0.25">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ht="14.25" customHeight="1" x14ac:dyDescent="0.25">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ht="14.25" customHeight="1" x14ac:dyDescent="0.25">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ht="14.25" customHeight="1" x14ac:dyDescent="0.25">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ht="14.25" customHeight="1" x14ac:dyDescent="0.25">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ht="14.25" customHeight="1" x14ac:dyDescent="0.25">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ht="14.25" customHeight="1" x14ac:dyDescent="0.2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ht="14.25" customHeight="1" x14ac:dyDescent="0.25">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ht="14.25" customHeight="1" x14ac:dyDescent="0.25">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ht="14.25" customHeight="1" x14ac:dyDescent="0.25">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ht="14.25" customHeight="1" x14ac:dyDescent="0.25">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ht="14.25" customHeight="1" x14ac:dyDescent="0.25">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ht="14.25" customHeight="1" x14ac:dyDescent="0.25">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ht="14.25" customHeight="1" x14ac:dyDescent="0.25">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ht="14.25" customHeight="1" x14ac:dyDescent="0.25">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ht="14.25" customHeight="1" x14ac:dyDescent="0.25">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ht="14.25" customHeight="1" x14ac:dyDescent="0.2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ht="14.25" customHeight="1" x14ac:dyDescent="0.25">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ht="14.25" customHeight="1" x14ac:dyDescent="0.25">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ht="14.25" customHeight="1" x14ac:dyDescent="0.25">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ht="14.25" customHeight="1" x14ac:dyDescent="0.25">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ht="14.25" customHeight="1" x14ac:dyDescent="0.25">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ht="14.25" customHeight="1" x14ac:dyDescent="0.25">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ht="14.25" customHeight="1" x14ac:dyDescent="0.25">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ht="14.25" customHeight="1" x14ac:dyDescent="0.25">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ht="14.25" customHeight="1" x14ac:dyDescent="0.25">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ht="14.25" customHeight="1" x14ac:dyDescent="0.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ht="14.25" customHeight="1" x14ac:dyDescent="0.25">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ht="14.25" customHeight="1" x14ac:dyDescent="0.25">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ht="14.25" customHeight="1" x14ac:dyDescent="0.25">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ht="14.25" customHeight="1" x14ac:dyDescent="0.25">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ht="14.25" customHeight="1" x14ac:dyDescent="0.25">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ht="14.25" customHeight="1" x14ac:dyDescent="0.25">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ht="14.25" customHeight="1" x14ac:dyDescent="0.25">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ht="14.25" customHeight="1" x14ac:dyDescent="0.25">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ht="14.25" customHeight="1" x14ac:dyDescent="0.25">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ht="14.25" customHeight="1" x14ac:dyDescent="0.2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ht="14.25" customHeight="1" x14ac:dyDescent="0.25">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ht="14.25" customHeight="1" x14ac:dyDescent="0.25">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ht="14.25" customHeight="1" x14ac:dyDescent="0.25">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ht="14.25" customHeight="1" x14ac:dyDescent="0.25">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ht="14.25" customHeight="1" x14ac:dyDescent="0.25">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ht="14.25" customHeight="1" x14ac:dyDescent="0.25">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ht="14.25" customHeight="1" x14ac:dyDescent="0.25">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ht="14.25" customHeight="1" x14ac:dyDescent="0.25">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ht="14.25" customHeight="1" x14ac:dyDescent="0.25">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ht="14.25" customHeight="1" x14ac:dyDescent="0.2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ht="14.25" customHeight="1" x14ac:dyDescent="0.25">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ht="14.25" customHeight="1" x14ac:dyDescent="0.25">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ht="14.25" customHeight="1" x14ac:dyDescent="0.25">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ht="14.25" customHeight="1" x14ac:dyDescent="0.25">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ht="14.25" customHeight="1" x14ac:dyDescent="0.25">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ht="14.25" customHeight="1" x14ac:dyDescent="0.25">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ht="14.25" customHeight="1" x14ac:dyDescent="0.25">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ht="14.25" customHeight="1" x14ac:dyDescent="0.25">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ht="14.25" customHeight="1" x14ac:dyDescent="0.25">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ht="14.25" customHeight="1" x14ac:dyDescent="0.2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ht="14.25" customHeight="1" x14ac:dyDescent="0.25">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ht="14.25" customHeight="1" x14ac:dyDescent="0.25">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ht="14.25" customHeight="1" x14ac:dyDescent="0.25">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ht="14.25" customHeight="1" x14ac:dyDescent="0.25">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ht="14.25" customHeight="1" x14ac:dyDescent="0.25">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ht="14.25" customHeight="1" x14ac:dyDescent="0.25">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ht="14.25" customHeight="1" x14ac:dyDescent="0.25">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ht="14.25" customHeight="1" x14ac:dyDescent="0.25">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ht="14.25" customHeight="1" x14ac:dyDescent="0.25">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ht="14.25" customHeight="1" x14ac:dyDescent="0.2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ht="14.25" customHeight="1" x14ac:dyDescent="0.25">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ht="14.25" customHeight="1" x14ac:dyDescent="0.25">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ht="14.25" customHeight="1" x14ac:dyDescent="0.25">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ht="14.25" customHeight="1" x14ac:dyDescent="0.25">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ht="14.25" customHeight="1" x14ac:dyDescent="0.25">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ht="14.25" customHeight="1" x14ac:dyDescent="0.25">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ht="14.25" customHeight="1" x14ac:dyDescent="0.25">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ht="14.25" customHeight="1" x14ac:dyDescent="0.25">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ht="14.25" customHeight="1" x14ac:dyDescent="0.25">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ht="14.25" customHeight="1" x14ac:dyDescent="0.2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ht="14.25" customHeight="1" x14ac:dyDescent="0.25">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ht="14.25" customHeight="1" x14ac:dyDescent="0.25">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ht="14.25" customHeight="1" x14ac:dyDescent="0.25">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ht="14.25" customHeight="1" x14ac:dyDescent="0.25">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ht="14.25" customHeight="1" x14ac:dyDescent="0.25">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ht="14.25" customHeight="1" x14ac:dyDescent="0.25">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ht="14.25" customHeight="1" x14ac:dyDescent="0.25">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ht="14.25" customHeight="1" x14ac:dyDescent="0.25">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ht="14.25" customHeight="1" x14ac:dyDescent="0.25">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ht="14.25" customHeight="1" x14ac:dyDescent="0.2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ht="14.25" customHeight="1" x14ac:dyDescent="0.25">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ht="14.25" customHeight="1" x14ac:dyDescent="0.25">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ht="14.25" customHeight="1" x14ac:dyDescent="0.25">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ht="14.25" customHeight="1" x14ac:dyDescent="0.25">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ht="14.25" customHeight="1" x14ac:dyDescent="0.25">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ht="14.25" customHeight="1" x14ac:dyDescent="0.25">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ht="14.25" customHeight="1" x14ac:dyDescent="0.25">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ht="14.25" customHeight="1" x14ac:dyDescent="0.25">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ht="14.25" customHeight="1" x14ac:dyDescent="0.25">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ht="14.25" customHeight="1" x14ac:dyDescent="0.2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ht="14.25" customHeight="1" x14ac:dyDescent="0.25">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ht="14.25" customHeight="1" x14ac:dyDescent="0.25">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ht="14.25" customHeight="1" x14ac:dyDescent="0.25">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ht="14.25" customHeight="1" x14ac:dyDescent="0.25">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ht="14.25" customHeight="1" x14ac:dyDescent="0.25">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ht="14.25" customHeight="1" x14ac:dyDescent="0.25">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ht="14.25" customHeight="1" x14ac:dyDescent="0.25">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ht="14.25" customHeight="1" x14ac:dyDescent="0.25">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ht="14.25" customHeight="1" x14ac:dyDescent="0.25">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ht="14.25" customHeight="1" x14ac:dyDescent="0.2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ht="14.25" customHeight="1" x14ac:dyDescent="0.25">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ht="14.25" customHeight="1" x14ac:dyDescent="0.25">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ht="14.25" customHeight="1" x14ac:dyDescent="0.25">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ht="14.25" customHeight="1" x14ac:dyDescent="0.25">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ht="14.25" customHeight="1" x14ac:dyDescent="0.25">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ht="14.25" customHeight="1" x14ac:dyDescent="0.25">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ht="14.25" customHeight="1" x14ac:dyDescent="0.25">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ht="14.25" customHeight="1" x14ac:dyDescent="0.25">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ht="14.25" customHeight="1" x14ac:dyDescent="0.25">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ht="14.25" customHeight="1" x14ac:dyDescent="0.2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ht="14.25" customHeight="1" x14ac:dyDescent="0.25">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ht="14.25" customHeight="1" x14ac:dyDescent="0.25">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ht="14.25" customHeight="1" x14ac:dyDescent="0.25">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ht="14.25" customHeight="1" x14ac:dyDescent="0.25">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ht="14.25" customHeight="1" x14ac:dyDescent="0.25">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ht="14.25" customHeight="1" x14ac:dyDescent="0.25">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ht="14.25" customHeight="1" x14ac:dyDescent="0.25">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ht="14.25" customHeight="1" x14ac:dyDescent="0.25">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ht="14.25" customHeight="1" x14ac:dyDescent="0.25">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ht="14.25" customHeight="1" x14ac:dyDescent="0.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ht="14.25" customHeight="1" x14ac:dyDescent="0.25">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ht="14.25" customHeight="1" x14ac:dyDescent="0.25">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ht="14.25" customHeight="1" x14ac:dyDescent="0.25">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ht="14.25" customHeight="1" x14ac:dyDescent="0.25">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ht="14.25" customHeight="1" x14ac:dyDescent="0.25">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ht="14.25" customHeight="1" x14ac:dyDescent="0.25">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ht="14.25" customHeight="1" x14ac:dyDescent="0.25">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ht="14.25" customHeight="1" x14ac:dyDescent="0.25">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ht="14.25" customHeight="1" x14ac:dyDescent="0.25">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ht="14.25" customHeight="1" x14ac:dyDescent="0.2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ht="14.25" customHeight="1" x14ac:dyDescent="0.25">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ht="14.25" customHeight="1" x14ac:dyDescent="0.25">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ht="14.25" customHeight="1" x14ac:dyDescent="0.25">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ht="14.25" customHeight="1" x14ac:dyDescent="0.25">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ht="14.25" customHeight="1" x14ac:dyDescent="0.25">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ht="14.25" customHeight="1" x14ac:dyDescent="0.25">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ht="14.25" customHeight="1" x14ac:dyDescent="0.25">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ht="14.25" customHeight="1" x14ac:dyDescent="0.25">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ht="14.25" customHeight="1" x14ac:dyDescent="0.25">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ht="14.25" customHeight="1" x14ac:dyDescent="0.2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ht="14.25" customHeight="1" x14ac:dyDescent="0.25">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ht="14.25" customHeight="1" x14ac:dyDescent="0.25">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ht="14.25" customHeight="1" x14ac:dyDescent="0.25">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ht="14.25" customHeight="1" x14ac:dyDescent="0.25">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ht="14.25" customHeight="1" x14ac:dyDescent="0.25">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ht="14.25" customHeight="1" x14ac:dyDescent="0.25">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ht="14.25" customHeight="1" x14ac:dyDescent="0.25">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ht="14.25" customHeight="1" x14ac:dyDescent="0.25">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ht="14.25" customHeight="1" x14ac:dyDescent="0.25">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ht="14.25" customHeight="1" x14ac:dyDescent="0.2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ht="14.25" customHeight="1" x14ac:dyDescent="0.25">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ht="14.25" customHeight="1" x14ac:dyDescent="0.25">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ht="14.25" customHeight="1" x14ac:dyDescent="0.25">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ht="14.25" customHeight="1" x14ac:dyDescent="0.25">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ht="14.25" customHeight="1" x14ac:dyDescent="0.25">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ht="14.25" customHeight="1" x14ac:dyDescent="0.25">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ht="14.25" customHeight="1" x14ac:dyDescent="0.25">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ht="14.25" customHeight="1" x14ac:dyDescent="0.25">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ht="14.25" customHeight="1" x14ac:dyDescent="0.25">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ht="14.25" customHeight="1" x14ac:dyDescent="0.2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ht="14.25" customHeight="1" x14ac:dyDescent="0.25">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ht="14.25" customHeight="1" x14ac:dyDescent="0.25">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ht="14.25" customHeight="1" x14ac:dyDescent="0.25">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ht="14.25" customHeight="1" x14ac:dyDescent="0.25">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ht="14.25" customHeight="1" x14ac:dyDescent="0.25">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ht="14.25" customHeight="1" x14ac:dyDescent="0.25">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ht="14.25" customHeight="1" x14ac:dyDescent="0.25">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ht="14.25" customHeight="1" x14ac:dyDescent="0.25">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ht="14.25" customHeight="1" x14ac:dyDescent="0.25">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ht="14.25" customHeight="1" x14ac:dyDescent="0.2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ht="14.25" customHeight="1" x14ac:dyDescent="0.25">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ht="14.25" customHeight="1" x14ac:dyDescent="0.25">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ht="14.25" customHeight="1" x14ac:dyDescent="0.25">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ht="14.25" customHeight="1" x14ac:dyDescent="0.25">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ht="14.25" customHeight="1" x14ac:dyDescent="0.25">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ht="14.25" customHeight="1" x14ac:dyDescent="0.25">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ht="14.25" customHeight="1" x14ac:dyDescent="0.25">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ht="14.25" customHeight="1" x14ac:dyDescent="0.25">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ht="14.25" customHeight="1" x14ac:dyDescent="0.25">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ht="14.25" customHeight="1" x14ac:dyDescent="0.2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ht="14.25" customHeight="1" x14ac:dyDescent="0.25">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ht="14.25" customHeight="1" x14ac:dyDescent="0.25">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ht="14.25" customHeight="1" x14ac:dyDescent="0.25">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ht="14.25" customHeight="1" x14ac:dyDescent="0.25">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ht="14.25" customHeight="1" x14ac:dyDescent="0.25">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ht="14.25" customHeight="1" x14ac:dyDescent="0.25">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ht="14.25" customHeight="1" x14ac:dyDescent="0.25">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ht="14.25" customHeight="1" x14ac:dyDescent="0.25">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ht="14.25" customHeight="1" x14ac:dyDescent="0.25">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ht="14.25" customHeight="1" x14ac:dyDescent="0.2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ht="14.25" customHeight="1" x14ac:dyDescent="0.25">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ht="14.25" customHeight="1" x14ac:dyDescent="0.25">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ht="14.25" customHeight="1" x14ac:dyDescent="0.25">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ht="14.25" customHeight="1" x14ac:dyDescent="0.25">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ht="14.25" customHeight="1" x14ac:dyDescent="0.25">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sheetData>
  <mergeCells count="7">
    <mergeCell ref="B1:J1"/>
    <mergeCell ref="A3:A5"/>
    <mergeCell ref="B3:B5"/>
    <mergeCell ref="C3:C5"/>
    <mergeCell ref="D3:D5"/>
    <mergeCell ref="E3:G3"/>
    <mergeCell ref="H3:J3"/>
  </mergeCells>
  <printOptions horizontalCentered="1"/>
  <pageMargins left="0.39370078740157483" right="0.39370078740157483" top="0.6" bottom="0.78740157480314965" header="0" footer="0"/>
  <pageSetup paperSize="9" fitToHeight="0" orientation="landscape"/>
  <headerFooter>
    <oddFooter>&amp;C&amp;A - &amp;P</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59765625" defaultRowHeight="15" customHeight="1" x14ac:dyDescent="0.25"/>
  <cols>
    <col min="1" max="26" width="7.59765625" customWidth="1"/>
  </cols>
  <sheetData>
    <row r="1" spans="1:26" ht="14.25" customHeight="1" x14ac:dyDescent="0.3">
      <c r="A1" s="57" t="s">
        <v>8</v>
      </c>
      <c r="B1" s="57"/>
      <c r="C1" s="57"/>
      <c r="D1" s="57"/>
      <c r="E1" s="57"/>
      <c r="F1" s="57"/>
      <c r="G1" s="57"/>
      <c r="H1" s="57"/>
      <c r="I1" s="57"/>
      <c r="J1" s="57"/>
      <c r="K1" s="57"/>
      <c r="L1" s="57"/>
      <c r="M1" s="57"/>
      <c r="N1" s="57"/>
      <c r="O1" s="57"/>
      <c r="P1" s="57"/>
      <c r="Q1" s="57"/>
      <c r="R1" s="57"/>
      <c r="S1" s="57"/>
      <c r="T1" s="57"/>
      <c r="U1" s="57"/>
      <c r="V1" s="57"/>
      <c r="W1" s="57"/>
      <c r="X1" s="57"/>
      <c r="Y1" s="57"/>
      <c r="Z1" s="57"/>
    </row>
    <row r="2" spans="1:26" ht="14.25" customHeight="1" x14ac:dyDescent="0.3">
      <c r="A2" s="96" t="s">
        <v>580</v>
      </c>
      <c r="B2" s="57"/>
      <c r="C2" s="57"/>
      <c r="D2" s="57"/>
      <c r="E2" s="57"/>
      <c r="F2" s="57"/>
      <c r="G2" s="57"/>
      <c r="H2" s="57"/>
      <c r="I2" s="57"/>
      <c r="J2" s="57"/>
      <c r="K2" s="57"/>
      <c r="L2" s="57"/>
      <c r="M2" s="57"/>
      <c r="N2" s="57"/>
      <c r="O2" s="57"/>
      <c r="P2" s="57"/>
      <c r="Q2" s="57"/>
      <c r="R2" s="57"/>
      <c r="S2" s="57"/>
      <c r="T2" s="57"/>
      <c r="U2" s="57"/>
      <c r="V2" s="57"/>
      <c r="W2" s="57"/>
      <c r="X2" s="57"/>
      <c r="Y2" s="57"/>
      <c r="Z2" s="57"/>
    </row>
    <row r="3" spans="1:26" ht="14.25" customHeight="1" x14ac:dyDescent="0.3">
      <c r="A3" s="96" t="s">
        <v>9</v>
      </c>
    </row>
    <row r="4" spans="1:26" ht="14.25" customHeight="1" x14ac:dyDescent="0.3">
      <c r="A4" s="96" t="s">
        <v>581</v>
      </c>
    </row>
    <row r="5" spans="1:26" ht="14.25" customHeight="1" x14ac:dyDescent="0.3">
      <c r="A5" s="96" t="s">
        <v>582</v>
      </c>
    </row>
    <row r="6" spans="1:26" ht="14.25" customHeight="1" x14ac:dyDescent="0.25"/>
    <row r="7" spans="1:26" ht="14.25" customHeight="1" x14ac:dyDescent="0.3">
      <c r="A7" s="57" t="s">
        <v>11</v>
      </c>
    </row>
    <row r="8" spans="1:26" ht="14.25" customHeight="1" x14ac:dyDescent="0.3">
      <c r="A8" s="96" t="s">
        <v>580</v>
      </c>
    </row>
    <row r="9" spans="1:26" ht="14.25" customHeight="1" x14ac:dyDescent="0.3">
      <c r="A9" s="96" t="s">
        <v>12</v>
      </c>
    </row>
    <row r="10" spans="1:26" ht="14.25" customHeight="1" x14ac:dyDescent="0.3">
      <c r="A10" s="96" t="s">
        <v>583</v>
      </c>
    </row>
    <row r="11" spans="1:26" ht="14.25" customHeight="1" x14ac:dyDescent="0.25"/>
    <row r="12" spans="1:26" ht="14.25" customHeight="1" x14ac:dyDescent="0.3">
      <c r="A12" s="57" t="s">
        <v>14</v>
      </c>
    </row>
    <row r="13" spans="1:26" ht="14.25" customHeight="1" x14ac:dyDescent="0.3">
      <c r="A13" s="96" t="s">
        <v>580</v>
      </c>
    </row>
    <row r="14" spans="1:26" ht="14.25" customHeight="1" x14ac:dyDescent="0.3">
      <c r="A14" s="96" t="s">
        <v>15</v>
      </c>
    </row>
    <row r="15" spans="1:26" ht="14.25" customHeight="1" x14ac:dyDescent="0.3">
      <c r="A15" s="96" t="s">
        <v>584</v>
      </c>
    </row>
    <row r="16" spans="1:26" ht="14.25" customHeight="1" x14ac:dyDescent="0.25"/>
    <row r="17" spans="1:26" ht="14.25" customHeight="1" x14ac:dyDescent="0.3">
      <c r="A17" s="57" t="s">
        <v>32</v>
      </c>
      <c r="B17" s="57"/>
      <c r="C17" s="57"/>
      <c r="D17" s="57"/>
      <c r="E17" s="57"/>
      <c r="F17" s="57"/>
      <c r="G17" s="57"/>
      <c r="H17" s="57"/>
      <c r="I17" s="57"/>
      <c r="J17" s="57"/>
      <c r="K17" s="57"/>
      <c r="L17" s="57"/>
      <c r="M17" s="57"/>
      <c r="N17" s="57"/>
      <c r="O17" s="57"/>
      <c r="P17" s="57"/>
      <c r="Q17" s="57"/>
      <c r="R17" s="57"/>
      <c r="S17" s="57"/>
      <c r="T17" s="57"/>
      <c r="U17" s="57"/>
      <c r="V17" s="57"/>
      <c r="W17" s="57"/>
      <c r="X17" s="57"/>
      <c r="Y17" s="57"/>
      <c r="Z17" s="57"/>
    </row>
    <row r="18" spans="1:26" ht="14.25" customHeight="1" x14ac:dyDescent="0.3">
      <c r="A18" s="96" t="s">
        <v>580</v>
      </c>
    </row>
    <row r="19" spans="1:26" ht="14.25" customHeight="1" x14ac:dyDescent="0.3">
      <c r="A19" s="96" t="s">
        <v>33</v>
      </c>
    </row>
    <row r="20" spans="1:26" ht="14.25" customHeight="1" x14ac:dyDescent="0.3">
      <c r="A20" s="96" t="s">
        <v>585</v>
      </c>
    </row>
    <row r="21" spans="1:26" ht="14.25" customHeight="1" x14ac:dyDescent="0.3">
      <c r="A21" s="96" t="s">
        <v>586</v>
      </c>
    </row>
    <row r="22" spans="1:26" ht="14.25" customHeight="1" x14ac:dyDescent="0.25"/>
    <row r="23" spans="1:26" ht="14.25" customHeight="1" x14ac:dyDescent="0.3">
      <c r="A23" s="57" t="s">
        <v>46</v>
      </c>
    </row>
    <row r="24" spans="1:26" ht="14.25" customHeight="1" x14ac:dyDescent="0.3">
      <c r="A24" s="96" t="s">
        <v>580</v>
      </c>
    </row>
    <row r="25" spans="1:26" ht="14.25" customHeight="1" x14ac:dyDescent="0.3">
      <c r="A25" s="96" t="s">
        <v>587</v>
      </c>
      <c r="B25" s="57"/>
      <c r="C25" s="57"/>
      <c r="D25" s="57"/>
      <c r="E25" s="57"/>
      <c r="F25" s="57"/>
      <c r="G25" s="57"/>
      <c r="H25" s="57"/>
      <c r="I25" s="57"/>
      <c r="J25" s="57"/>
      <c r="K25" s="57"/>
      <c r="L25" s="57"/>
      <c r="M25" s="57"/>
      <c r="N25" s="57"/>
      <c r="O25" s="57"/>
      <c r="P25" s="57"/>
      <c r="Q25" s="57"/>
      <c r="R25" s="57"/>
      <c r="S25" s="57"/>
      <c r="T25" s="57"/>
      <c r="U25" s="57"/>
      <c r="V25" s="57"/>
      <c r="W25" s="57"/>
      <c r="X25" s="57"/>
      <c r="Y25" s="57"/>
      <c r="Z25" s="57"/>
    </row>
    <row r="26" spans="1:26" ht="14.25" customHeight="1" x14ac:dyDescent="0.3">
      <c r="A26" s="96" t="s">
        <v>47</v>
      </c>
      <c r="B26" s="57"/>
      <c r="C26" s="57"/>
      <c r="D26" s="57"/>
      <c r="E26" s="57"/>
      <c r="F26" s="57"/>
      <c r="G26" s="57"/>
      <c r="H26" s="57"/>
      <c r="I26" s="57"/>
      <c r="J26" s="57"/>
      <c r="K26" s="57"/>
      <c r="L26" s="57"/>
      <c r="M26" s="57"/>
      <c r="N26" s="57"/>
      <c r="O26" s="57"/>
      <c r="P26" s="57"/>
      <c r="Q26" s="57"/>
      <c r="R26" s="57"/>
      <c r="S26" s="57"/>
      <c r="T26" s="57"/>
      <c r="U26" s="57"/>
      <c r="V26" s="57"/>
      <c r="W26" s="57"/>
      <c r="X26" s="57"/>
      <c r="Y26" s="57"/>
      <c r="Z26" s="57"/>
    </row>
    <row r="27" spans="1:26" ht="14.25" customHeight="1" x14ac:dyDescent="0.3">
      <c r="A27" s="96" t="s">
        <v>588</v>
      </c>
      <c r="B27" s="57"/>
      <c r="C27" s="57"/>
      <c r="D27" s="57"/>
      <c r="E27" s="57"/>
      <c r="F27" s="57"/>
      <c r="G27" s="57"/>
      <c r="H27" s="57"/>
      <c r="I27" s="57"/>
      <c r="J27" s="57"/>
      <c r="K27" s="57"/>
      <c r="L27" s="57"/>
      <c r="M27" s="57"/>
      <c r="N27" s="57"/>
      <c r="O27" s="57"/>
      <c r="P27" s="57"/>
      <c r="Q27" s="57"/>
      <c r="R27" s="57"/>
      <c r="S27" s="57"/>
      <c r="T27" s="57"/>
      <c r="U27" s="57"/>
      <c r="V27" s="57"/>
      <c r="W27" s="57"/>
      <c r="X27" s="57"/>
      <c r="Y27" s="57"/>
      <c r="Z27" s="57"/>
    </row>
    <row r="28" spans="1:26" ht="14.25" customHeight="1" x14ac:dyDescent="0.3">
      <c r="A28" s="96" t="s">
        <v>589</v>
      </c>
      <c r="B28" s="57"/>
      <c r="C28" s="57"/>
      <c r="D28" s="57"/>
      <c r="E28" s="57"/>
      <c r="F28" s="57"/>
      <c r="G28" s="57"/>
      <c r="H28" s="57"/>
      <c r="I28" s="57"/>
      <c r="J28" s="57"/>
      <c r="K28" s="57"/>
      <c r="L28" s="57"/>
      <c r="M28" s="57"/>
      <c r="N28" s="57"/>
      <c r="O28" s="57"/>
      <c r="P28" s="57"/>
      <c r="Q28" s="57"/>
      <c r="R28" s="57"/>
      <c r="S28" s="57"/>
      <c r="T28" s="57"/>
      <c r="U28" s="57"/>
      <c r="V28" s="57"/>
      <c r="W28" s="57"/>
      <c r="X28" s="57"/>
      <c r="Y28" s="57"/>
      <c r="Z28" s="57"/>
    </row>
    <row r="29" spans="1:26" ht="14.25" customHeight="1" x14ac:dyDescent="0.3">
      <c r="A29" s="96" t="s">
        <v>590</v>
      </c>
      <c r="B29" s="57"/>
      <c r="C29" s="57"/>
      <c r="D29" s="57"/>
      <c r="E29" s="57"/>
      <c r="F29" s="57"/>
      <c r="G29" s="57"/>
      <c r="H29" s="57"/>
      <c r="I29" s="57"/>
      <c r="J29" s="57"/>
      <c r="K29" s="57"/>
      <c r="L29" s="57"/>
      <c r="M29" s="57"/>
      <c r="N29" s="57"/>
      <c r="O29" s="57"/>
      <c r="P29" s="57"/>
      <c r="Q29" s="57"/>
      <c r="R29" s="57"/>
      <c r="S29" s="57"/>
      <c r="T29" s="57"/>
      <c r="U29" s="57"/>
      <c r="V29" s="57"/>
      <c r="W29" s="57"/>
      <c r="X29" s="57"/>
      <c r="Y29" s="57"/>
      <c r="Z29" s="57"/>
    </row>
    <row r="30" spans="1:26" ht="14.25" customHeight="1" x14ac:dyDescent="0.3">
      <c r="A30" s="96" t="s">
        <v>591</v>
      </c>
      <c r="B30" s="57"/>
      <c r="C30" s="57"/>
      <c r="D30" s="57"/>
      <c r="E30" s="57"/>
      <c r="F30" s="57"/>
      <c r="G30" s="57"/>
      <c r="H30" s="57"/>
      <c r="I30" s="57"/>
      <c r="J30" s="57"/>
      <c r="K30" s="57"/>
      <c r="L30" s="57"/>
      <c r="M30" s="57"/>
      <c r="N30" s="57"/>
      <c r="O30" s="57"/>
      <c r="P30" s="57"/>
      <c r="Q30" s="57"/>
      <c r="R30" s="57"/>
      <c r="S30" s="57"/>
      <c r="T30" s="57"/>
      <c r="U30" s="57"/>
      <c r="V30" s="57"/>
      <c r="W30" s="57"/>
      <c r="X30" s="57"/>
      <c r="Y30" s="57"/>
      <c r="Z30" s="57"/>
    </row>
    <row r="31" spans="1:26" ht="14.25" customHeight="1" x14ac:dyDescent="0.3">
      <c r="A31" s="96" t="s">
        <v>592</v>
      </c>
      <c r="B31" s="57"/>
      <c r="C31" s="57"/>
      <c r="D31" s="57"/>
      <c r="E31" s="57"/>
      <c r="F31" s="57"/>
      <c r="G31" s="57"/>
      <c r="H31" s="57"/>
      <c r="I31" s="57"/>
      <c r="J31" s="57"/>
      <c r="K31" s="57"/>
      <c r="L31" s="57"/>
      <c r="M31" s="57"/>
      <c r="N31" s="57"/>
      <c r="O31" s="57"/>
      <c r="P31" s="57"/>
      <c r="Q31" s="57"/>
      <c r="R31" s="57"/>
      <c r="S31" s="57"/>
      <c r="T31" s="57"/>
      <c r="U31" s="57"/>
      <c r="V31" s="57"/>
      <c r="W31" s="57"/>
      <c r="X31" s="57"/>
      <c r="Y31" s="57"/>
      <c r="Z31" s="57"/>
    </row>
    <row r="32" spans="1:26" ht="14.25" customHeight="1" x14ac:dyDescent="0.25">
      <c r="A32" s="122"/>
      <c r="B32" s="122"/>
    </row>
    <row r="33" spans="1:26" ht="14.25" customHeight="1" x14ac:dyDescent="0.3">
      <c r="A33" s="57" t="s">
        <v>52</v>
      </c>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34" spans="1:26" ht="14.25" customHeight="1" x14ac:dyDescent="0.3">
      <c r="A34" s="96" t="s">
        <v>580</v>
      </c>
      <c r="B34" s="57"/>
      <c r="C34" s="57"/>
      <c r="D34" s="57"/>
      <c r="E34" s="57"/>
      <c r="F34" s="57"/>
      <c r="G34" s="57"/>
      <c r="H34" s="57"/>
      <c r="I34" s="57"/>
      <c r="J34" s="57"/>
      <c r="K34" s="57"/>
      <c r="L34" s="57"/>
      <c r="M34" s="57"/>
      <c r="N34" s="57"/>
      <c r="O34" s="57"/>
      <c r="P34" s="57"/>
      <c r="Q34" s="57"/>
      <c r="R34" s="57"/>
      <c r="S34" s="57"/>
      <c r="T34" s="57"/>
      <c r="U34" s="57"/>
      <c r="V34" s="57"/>
      <c r="W34" s="57"/>
      <c r="X34" s="57"/>
      <c r="Y34" s="57"/>
      <c r="Z34" s="57"/>
    </row>
    <row r="35" spans="1:26" ht="14.25" customHeight="1" x14ac:dyDescent="0.3">
      <c r="A35" s="96" t="s">
        <v>593</v>
      </c>
    </row>
    <row r="36" spans="1:26" ht="14.25" customHeight="1" x14ac:dyDescent="0.3">
      <c r="A36" s="96" t="s">
        <v>594</v>
      </c>
    </row>
    <row r="37" spans="1:26" ht="14.25" customHeight="1" x14ac:dyDescent="0.3">
      <c r="A37" s="96" t="s">
        <v>595</v>
      </c>
    </row>
    <row r="38" spans="1:26" ht="14.25" customHeight="1" x14ac:dyDescent="0.3">
      <c r="A38" s="96" t="s">
        <v>596</v>
      </c>
    </row>
    <row r="39" spans="1:26" ht="14.25" customHeight="1" x14ac:dyDescent="0.3">
      <c r="A39" s="96" t="s">
        <v>597</v>
      </c>
    </row>
    <row r="40" spans="1:26" ht="14.25" customHeight="1" x14ac:dyDescent="0.3">
      <c r="A40" s="96" t="s">
        <v>53</v>
      </c>
    </row>
    <row r="41" spans="1:26" ht="14.25" customHeight="1" x14ac:dyDescent="0.25"/>
    <row r="42" spans="1:26" ht="14.25" customHeight="1" x14ac:dyDescent="0.3">
      <c r="A42" s="57" t="s">
        <v>55</v>
      </c>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ht="14.25" customHeight="1" x14ac:dyDescent="0.3">
      <c r="A43" s="96" t="s">
        <v>580</v>
      </c>
    </row>
    <row r="44" spans="1:26" ht="14.25" customHeight="1" x14ac:dyDescent="0.3">
      <c r="A44" s="96" t="s">
        <v>56</v>
      </c>
    </row>
    <row r="45" spans="1:26" ht="14.25" customHeight="1" x14ac:dyDescent="0.3">
      <c r="A45" s="96" t="s">
        <v>598</v>
      </c>
    </row>
    <row r="46" spans="1:26" ht="14.25" customHeight="1" x14ac:dyDescent="0.25"/>
    <row r="47" spans="1:26" ht="14.25" customHeight="1" x14ac:dyDescent="0.3">
      <c r="A47" s="57" t="s">
        <v>599</v>
      </c>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4.25" customHeight="1" x14ac:dyDescent="0.3">
      <c r="A48" s="96" t="s">
        <v>580</v>
      </c>
    </row>
    <row r="49" spans="1:26" ht="14.25" customHeight="1" x14ac:dyDescent="0.3">
      <c r="A49" s="96" t="s">
        <v>59</v>
      </c>
    </row>
    <row r="50" spans="1:26" ht="14.25" customHeight="1" x14ac:dyDescent="0.3">
      <c r="A50" s="96" t="s">
        <v>600</v>
      </c>
    </row>
    <row r="51" spans="1:26" ht="14.25" customHeight="1" x14ac:dyDescent="0.3">
      <c r="A51" s="96" t="s">
        <v>601</v>
      </c>
    </row>
    <row r="52" spans="1:26" ht="14.25" customHeight="1" x14ac:dyDescent="0.25"/>
    <row r="53" spans="1:26" ht="14.25" customHeight="1" x14ac:dyDescent="0.25"/>
    <row r="54" spans="1:26" ht="14.25" customHeight="1" x14ac:dyDescent="0.3">
      <c r="A54" s="57" t="s">
        <v>602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ht="14.25" customHeight="1" x14ac:dyDescent="0.3">
      <c r="A55" s="96" t="s">
        <v>580</v>
      </c>
    </row>
    <row r="56" spans="1:26" ht="14.25" customHeight="1" x14ac:dyDescent="0.3">
      <c r="A56" s="96" t="s">
        <v>603</v>
      </c>
    </row>
    <row r="57" spans="1:26" ht="14.25" customHeight="1" x14ac:dyDescent="0.3">
      <c r="A57" s="96" t="s">
        <v>604</v>
      </c>
    </row>
    <row r="58" spans="1:26" ht="14.25" customHeight="1" x14ac:dyDescent="0.25"/>
    <row r="59" spans="1:26" ht="14.25" customHeight="1" x14ac:dyDescent="0.25"/>
    <row r="60" spans="1:26" ht="14.25" customHeight="1" x14ac:dyDescent="0.3">
      <c r="A60" s="57" t="s">
        <v>605</v>
      </c>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1:26" ht="14.25" customHeight="1" x14ac:dyDescent="0.3">
      <c r="A61" s="96" t="s">
        <v>580</v>
      </c>
    </row>
    <row r="62" spans="1:26" ht="14.25" customHeight="1" x14ac:dyDescent="0.3">
      <c r="A62" s="96" t="s">
        <v>606</v>
      </c>
    </row>
    <row r="63" spans="1:26" ht="14.25" customHeight="1" x14ac:dyDescent="0.3">
      <c r="A63" s="96" t="s">
        <v>607</v>
      </c>
    </row>
    <row r="64" spans="1:26" ht="14.25" customHeight="1" x14ac:dyDescent="0.25"/>
    <row r="65" spans="1:26" ht="14.25" customHeight="1" x14ac:dyDescent="0.3">
      <c r="A65" s="57" t="s">
        <v>608</v>
      </c>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1:26" ht="14.25" customHeight="1" x14ac:dyDescent="0.3">
      <c r="A66" s="96" t="s">
        <v>580</v>
      </c>
    </row>
    <row r="67" spans="1:26" ht="14.25" customHeight="1" x14ac:dyDescent="0.3">
      <c r="A67" s="96" t="s">
        <v>609</v>
      </c>
    </row>
    <row r="68" spans="1:26" ht="14.25" customHeight="1" x14ac:dyDescent="0.3">
      <c r="A68" s="96" t="s">
        <v>610</v>
      </c>
    </row>
    <row r="69" spans="1:26" ht="14.25" customHeight="1" x14ac:dyDescent="0.25"/>
    <row r="70" spans="1:26" ht="14.25" customHeight="1" x14ac:dyDescent="0.3">
      <c r="A70" s="57" t="s">
        <v>110</v>
      </c>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ht="14.25" customHeight="1" x14ac:dyDescent="0.3">
      <c r="A71" s="96" t="s">
        <v>580</v>
      </c>
    </row>
    <row r="72" spans="1:26" ht="14.25" customHeight="1" x14ac:dyDescent="0.3">
      <c r="A72" s="96" t="s">
        <v>611</v>
      </c>
    </row>
    <row r="73" spans="1:26" ht="14.25" customHeight="1" x14ac:dyDescent="0.3">
      <c r="A73" s="96" t="s">
        <v>111</v>
      </c>
    </row>
    <row r="74" spans="1:26" ht="14.25" customHeight="1" x14ac:dyDescent="0.3">
      <c r="A74" s="96" t="s">
        <v>612</v>
      </c>
    </row>
    <row r="75" spans="1:26" ht="14.25" customHeight="1" x14ac:dyDescent="0.25"/>
    <row r="76" spans="1:26" ht="14.25" customHeight="1" x14ac:dyDescent="0.25"/>
    <row r="77" spans="1:26" ht="14.25" customHeight="1" x14ac:dyDescent="0.25"/>
    <row r="78" spans="1:26" ht="14.25" customHeight="1" x14ac:dyDescent="0.25"/>
    <row r="79" spans="1:26" ht="14.25" customHeight="1" x14ac:dyDescent="0.25"/>
    <row r="80" spans="1:26"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vt:lpstr>
      <vt:lpstr>2</vt:lpstr>
      <vt:lpstr>3</vt:lpstr>
      <vt:lpstr>4</vt:lpstr>
      <vt:lpstr>5</vt:lpstr>
      <vt:lpstr>6</vt:lpstr>
      <vt:lpstr>7</vt:lpstr>
      <vt:lpstr>Konstantos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versl</cp:lastModifiedBy>
  <dcterms:created xsi:type="dcterms:W3CDTF">2018-11-26T07:22:36Z</dcterms:created>
  <dcterms:modified xsi:type="dcterms:W3CDTF">2023-01-02T07:19:37Z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